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5480" windowHeight="7155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" sheetId="101" state="hidden" r:id="rId6"/>
    <sheet name="HORARIOS SABADO" sheetId="58661" r:id="rId7"/>
    <sheet name="HORARIOS DOMINGO" sheetId="58662" r:id="rId8"/>
    <sheet name="ENTREGA PREMIOS" sheetId="58659" r:id="rId9"/>
    <sheet name="EDADES NETO" sheetId="58660" state="hidden" r:id="rId10"/>
  </sheets>
  <calcPr calcId="124519"/>
  <fileRecoveryPr autoRecover="0"/>
</workbook>
</file>

<file path=xl/calcChain.xml><?xml version="1.0" encoding="utf-8"?>
<calcChain xmlns="http://schemas.openxmlformats.org/spreadsheetml/2006/main">
  <c r="L28" i="58659"/>
  <c r="K28"/>
  <c r="J28"/>
  <c r="I28"/>
  <c r="H28"/>
  <c r="G28"/>
  <c r="F28"/>
  <c r="E28"/>
  <c r="D28"/>
  <c r="C28"/>
  <c r="B28"/>
  <c r="L22"/>
  <c r="K22"/>
  <c r="J22"/>
  <c r="I22"/>
  <c r="H22"/>
  <c r="G22"/>
  <c r="F22"/>
  <c r="E22"/>
  <c r="D22"/>
  <c r="C22"/>
  <c r="B22"/>
  <c r="L13"/>
  <c r="K13"/>
  <c r="J13"/>
  <c r="I13"/>
  <c r="H13"/>
  <c r="G13"/>
  <c r="F13"/>
  <c r="E13"/>
  <c r="D13"/>
  <c r="C13"/>
  <c r="B13"/>
  <c r="J64"/>
  <c r="J59"/>
  <c r="F59"/>
  <c r="F64"/>
  <c r="J55"/>
  <c r="L55" s="1"/>
  <c r="F55"/>
  <c r="J50"/>
  <c r="F50"/>
  <c r="L50" s="1"/>
  <c r="F44" i="58662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L64" i="58659" l="1"/>
  <c r="L59"/>
  <c r="G44" i="58662"/>
  <c r="F46" i="58661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G46" l="1"/>
  <c r="A9" i="101"/>
  <c r="A5"/>
  <c r="A4"/>
  <c r="A9" i="110"/>
  <c r="A5"/>
  <c r="A4"/>
  <c r="A9" i="111"/>
  <c r="A5"/>
  <c r="A4"/>
  <c r="A9" i="58656"/>
  <c r="A5"/>
  <c r="A4"/>
  <c r="A9" i="64"/>
  <c r="A5"/>
  <c r="A4"/>
  <c r="J20" i="110"/>
  <c r="K20" s="1"/>
  <c r="F20"/>
  <c r="J21"/>
  <c r="K21" s="1"/>
  <c r="F21"/>
  <c r="J18"/>
  <c r="K18" s="1"/>
  <c r="F18"/>
  <c r="J17"/>
  <c r="K17" s="1"/>
  <c r="F17"/>
  <c r="J22"/>
  <c r="K22" s="1"/>
  <c r="F22"/>
  <c r="J23"/>
  <c r="K23" s="1"/>
  <c r="F23"/>
  <c r="J16"/>
  <c r="K16" s="1"/>
  <c r="F16"/>
  <c r="J13"/>
  <c r="K13" s="1"/>
  <c r="F13"/>
  <c r="J19"/>
  <c r="F19"/>
  <c r="J15"/>
  <c r="K15" s="1"/>
  <c r="F15"/>
  <c r="J14"/>
  <c r="K14" s="1"/>
  <c r="F14"/>
  <c r="J15" i="111"/>
  <c r="K15" s="1"/>
  <c r="F15"/>
  <c r="G15" s="1"/>
  <c r="J16"/>
  <c r="K16" s="1"/>
  <c r="F16"/>
  <c r="G16" s="1"/>
  <c r="J17"/>
  <c r="K17" s="1"/>
  <c r="F17"/>
  <c r="G17" s="1"/>
  <c r="F21"/>
  <c r="G21" s="1"/>
  <c r="F22"/>
  <c r="G22" s="1"/>
  <c r="J20"/>
  <c r="K20" s="1"/>
  <c r="F20"/>
  <c r="G20" s="1"/>
  <c r="J13"/>
  <c r="K13" s="1"/>
  <c r="F13"/>
  <c r="G13" s="1"/>
  <c r="J18"/>
  <c r="K18" s="1"/>
  <c r="F18"/>
  <c r="G18" s="1"/>
  <c r="J19"/>
  <c r="K19" s="1"/>
  <c r="F19"/>
  <c r="G19" s="1"/>
  <c r="J14"/>
  <c r="F14"/>
  <c r="F37" i="58659" s="1"/>
  <c r="J25" i="58656"/>
  <c r="K25" s="1"/>
  <c r="F25"/>
  <c r="G25" s="1"/>
  <c r="J28"/>
  <c r="K28" s="1"/>
  <c r="F28"/>
  <c r="G28" s="1"/>
  <c r="J29"/>
  <c r="K29" s="1"/>
  <c r="F29"/>
  <c r="G29" s="1"/>
  <c r="J19"/>
  <c r="K19" s="1"/>
  <c r="F19"/>
  <c r="G19" s="1"/>
  <c r="J21"/>
  <c r="K21" s="1"/>
  <c r="F21"/>
  <c r="G21" s="1"/>
  <c r="J16"/>
  <c r="K16" s="1"/>
  <c r="F16"/>
  <c r="G16" s="1"/>
  <c r="J30"/>
  <c r="K30" s="1"/>
  <c r="F30"/>
  <c r="G30" s="1"/>
  <c r="J22"/>
  <c r="K22" s="1"/>
  <c r="F22"/>
  <c r="G22" s="1"/>
  <c r="J27"/>
  <c r="K27" s="1"/>
  <c r="F27"/>
  <c r="G27" s="1"/>
  <c r="J24"/>
  <c r="K24" s="1"/>
  <c r="F24"/>
  <c r="G24" s="1"/>
  <c r="J15"/>
  <c r="K15" s="1"/>
  <c r="F15"/>
  <c r="G15" s="1"/>
  <c r="J17"/>
  <c r="K17" s="1"/>
  <c r="F17"/>
  <c r="G17" s="1"/>
  <c r="F32"/>
  <c r="G32" s="1"/>
  <c r="J23"/>
  <c r="K23" s="1"/>
  <c r="F23"/>
  <c r="G23" s="1"/>
  <c r="J20"/>
  <c r="K20" s="1"/>
  <c r="F20"/>
  <c r="G20" s="1"/>
  <c r="J18"/>
  <c r="K18" s="1"/>
  <c r="F18"/>
  <c r="G18" s="1"/>
  <c r="J31"/>
  <c r="K31" s="1"/>
  <c r="F31"/>
  <c r="G31" s="1"/>
  <c r="J14"/>
  <c r="K14" s="1"/>
  <c r="F14"/>
  <c r="G14" s="1"/>
  <c r="J13"/>
  <c r="K13" s="1"/>
  <c r="F13"/>
  <c r="F33" i="58659" s="1"/>
  <c r="J26" i="58656"/>
  <c r="J32" i="58659" s="1"/>
  <c r="F26" i="58656"/>
  <c r="G26" s="1"/>
  <c r="J34" i="64"/>
  <c r="K34" s="1"/>
  <c r="F34"/>
  <c r="G34" s="1"/>
  <c r="J18"/>
  <c r="K18" s="1"/>
  <c r="F18"/>
  <c r="G18" s="1"/>
  <c r="J30"/>
  <c r="K30" s="1"/>
  <c r="F30"/>
  <c r="G30" s="1"/>
  <c r="J43"/>
  <c r="K43" s="1"/>
  <c r="F43"/>
  <c r="G43" s="1"/>
  <c r="J25"/>
  <c r="K25" s="1"/>
  <c r="F25"/>
  <c r="G25" s="1"/>
  <c r="J36"/>
  <c r="K36" s="1"/>
  <c r="F36"/>
  <c r="G36" s="1"/>
  <c r="F47"/>
  <c r="G47" s="1"/>
  <c r="J15"/>
  <c r="K15" s="1"/>
  <c r="F15"/>
  <c r="G15" s="1"/>
  <c r="J27"/>
  <c r="K27" s="1"/>
  <c r="F27"/>
  <c r="G27" s="1"/>
  <c r="J21"/>
  <c r="K21" s="1"/>
  <c r="F21"/>
  <c r="G21" s="1"/>
  <c r="J33"/>
  <c r="K33" s="1"/>
  <c r="F33"/>
  <c r="G33" s="1"/>
  <c r="J28"/>
  <c r="K28" s="1"/>
  <c r="F28"/>
  <c r="G28" s="1"/>
  <c r="J19"/>
  <c r="K19" s="1"/>
  <c r="F19"/>
  <c r="G19" s="1"/>
  <c r="J20"/>
  <c r="K20" s="1"/>
  <c r="F20"/>
  <c r="G20" s="1"/>
  <c r="J16"/>
  <c r="K16" s="1"/>
  <c r="F16"/>
  <c r="G16" s="1"/>
  <c r="J17"/>
  <c r="K17" s="1"/>
  <c r="F17"/>
  <c r="G17" s="1"/>
  <c r="F49"/>
  <c r="G49" s="1"/>
  <c r="J22"/>
  <c r="K22" s="1"/>
  <c r="F22"/>
  <c r="G22" s="1"/>
  <c r="J42"/>
  <c r="K42" s="1"/>
  <c r="F42"/>
  <c r="G42" s="1"/>
  <c r="J41"/>
  <c r="K41" s="1"/>
  <c r="F41"/>
  <c r="G41" s="1"/>
  <c r="J14"/>
  <c r="K14" s="1"/>
  <c r="F14"/>
  <c r="G14" s="1"/>
  <c r="J29"/>
  <c r="K29" s="1"/>
  <c r="F29"/>
  <c r="G29" s="1"/>
  <c r="J23"/>
  <c r="K23" s="1"/>
  <c r="F23"/>
  <c r="G23" s="1"/>
  <c r="J32"/>
  <c r="K32" s="1"/>
  <c r="F32"/>
  <c r="G32" s="1"/>
  <c r="J35"/>
  <c r="K35" s="1"/>
  <c r="F35"/>
  <c r="G35" s="1"/>
  <c r="J45"/>
  <c r="K45" s="1"/>
  <c r="J44"/>
  <c r="K44" s="1"/>
  <c r="F46"/>
  <c r="G46" s="1"/>
  <c r="J40"/>
  <c r="K40" s="1"/>
  <c r="F40"/>
  <c r="G40" s="1"/>
  <c r="J38"/>
  <c r="K38" s="1"/>
  <c r="F38"/>
  <c r="G38" s="1"/>
  <c r="F48"/>
  <c r="G48" s="1"/>
  <c r="J13"/>
  <c r="K13" s="1"/>
  <c r="F13"/>
  <c r="G13" s="1"/>
  <c r="J39"/>
  <c r="K39" s="1"/>
  <c r="F39"/>
  <c r="G39" s="1"/>
  <c r="J37"/>
  <c r="K37" s="1"/>
  <c r="F37"/>
  <c r="G37" s="1"/>
  <c r="J24"/>
  <c r="K24" s="1"/>
  <c r="F24"/>
  <c r="G24" s="1"/>
  <c r="J31"/>
  <c r="K31" s="1"/>
  <c r="F31"/>
  <c r="G31" s="1"/>
  <c r="F26"/>
  <c r="G26" s="1"/>
  <c r="J26"/>
  <c r="K26" s="1"/>
  <c r="J27" i="1"/>
  <c r="K27" s="1"/>
  <c r="F27"/>
  <c r="J16"/>
  <c r="K16" s="1"/>
  <c r="F16"/>
  <c r="J22"/>
  <c r="K22" s="1"/>
  <c r="F22"/>
  <c r="J58"/>
  <c r="K58" s="1"/>
  <c r="F58"/>
  <c r="G58" s="1"/>
  <c r="J31"/>
  <c r="K31" s="1"/>
  <c r="F31"/>
  <c r="J30"/>
  <c r="K30" s="1"/>
  <c r="F30"/>
  <c r="G30" s="1"/>
  <c r="J25"/>
  <c r="K25" s="1"/>
  <c r="F25"/>
  <c r="J41"/>
  <c r="K41" s="1"/>
  <c r="F41"/>
  <c r="G41" s="1"/>
  <c r="J14"/>
  <c r="K14" s="1"/>
  <c r="F14"/>
  <c r="J18"/>
  <c r="K18" s="1"/>
  <c r="F18"/>
  <c r="G18" s="1"/>
  <c r="J57"/>
  <c r="K57" s="1"/>
  <c r="F57"/>
  <c r="J35"/>
  <c r="K35" s="1"/>
  <c r="F35"/>
  <c r="G35" s="1"/>
  <c r="F69"/>
  <c r="J38"/>
  <c r="K38" s="1"/>
  <c r="F38"/>
  <c r="G38" s="1"/>
  <c r="J43"/>
  <c r="K43" s="1"/>
  <c r="F43"/>
  <c r="F62"/>
  <c r="F63"/>
  <c r="J59"/>
  <c r="K59" s="1"/>
  <c r="F59"/>
  <c r="G59" s="1"/>
  <c r="J37"/>
  <c r="K37" s="1"/>
  <c r="F37"/>
  <c r="J51"/>
  <c r="K51" s="1"/>
  <c r="F51"/>
  <c r="F68"/>
  <c r="J55"/>
  <c r="K55" s="1"/>
  <c r="F55"/>
  <c r="G55" s="1"/>
  <c r="J24"/>
  <c r="K24" s="1"/>
  <c r="F24"/>
  <c r="F64"/>
  <c r="G64" s="1"/>
  <c r="J21"/>
  <c r="K21" s="1"/>
  <c r="F21"/>
  <c r="J54"/>
  <c r="K54" s="1"/>
  <c r="F54"/>
  <c r="G54" s="1"/>
  <c r="J56"/>
  <c r="K56" s="1"/>
  <c r="F56"/>
  <c r="J60"/>
  <c r="K60" s="1"/>
  <c r="F60"/>
  <c r="J47"/>
  <c r="K47" s="1"/>
  <c r="F47"/>
  <c r="J26"/>
  <c r="K26" s="1"/>
  <c r="F26"/>
  <c r="G26" s="1"/>
  <c r="J36"/>
  <c r="K36" s="1"/>
  <c r="F36"/>
  <c r="J49"/>
  <c r="K49" s="1"/>
  <c r="F49"/>
  <c r="G49" s="1"/>
  <c r="J44"/>
  <c r="K44" s="1"/>
  <c r="F44"/>
  <c r="J53"/>
  <c r="K53" s="1"/>
  <c r="F53"/>
  <c r="F65"/>
  <c r="J50"/>
  <c r="K50" s="1"/>
  <c r="F50"/>
  <c r="J20"/>
  <c r="K20" s="1"/>
  <c r="F20"/>
  <c r="J32"/>
  <c r="K32" s="1"/>
  <c r="F32"/>
  <c r="G32" s="1"/>
  <c r="F66"/>
  <c r="J52"/>
  <c r="K52" s="1"/>
  <c r="F52"/>
  <c r="G52" s="1"/>
  <c r="J19"/>
  <c r="K19" s="1"/>
  <c r="F19"/>
  <c r="F70"/>
  <c r="G70" s="1"/>
  <c r="J13"/>
  <c r="K13" s="1"/>
  <c r="F13"/>
  <c r="J42"/>
  <c r="K42" s="1"/>
  <c r="F42"/>
  <c r="J15"/>
  <c r="K15" s="1"/>
  <c r="F15"/>
  <c r="J29"/>
  <c r="K29" s="1"/>
  <c r="F29"/>
  <c r="G29" s="1"/>
  <c r="J17"/>
  <c r="K17" s="1"/>
  <c r="F17"/>
  <c r="J61"/>
  <c r="K61" s="1"/>
  <c r="J28"/>
  <c r="K28" s="1"/>
  <c r="F28"/>
  <c r="J48"/>
  <c r="K48" s="1"/>
  <c r="F48"/>
  <c r="G48" s="1"/>
  <c r="J34"/>
  <c r="K34" s="1"/>
  <c r="F34"/>
  <c r="J23"/>
  <c r="K23" s="1"/>
  <c r="F23"/>
  <c r="J33"/>
  <c r="K33" s="1"/>
  <c r="F33"/>
  <c r="J39"/>
  <c r="K39" s="1"/>
  <c r="F39"/>
  <c r="G39" s="1"/>
  <c r="F67"/>
  <c r="J45"/>
  <c r="F45"/>
  <c r="P23" i="110"/>
  <c r="P22"/>
  <c r="P21"/>
  <c r="P20"/>
  <c r="P19"/>
  <c r="P18"/>
  <c r="P17"/>
  <c r="P16"/>
  <c r="P15"/>
  <c r="P14"/>
  <c r="P13"/>
  <c r="P104" i="101"/>
  <c r="P103"/>
  <c r="P102"/>
  <c r="P101"/>
  <c r="P100"/>
  <c r="P99"/>
  <c r="P98"/>
  <c r="P97"/>
  <c r="P96"/>
  <c r="P95"/>
  <c r="P94"/>
  <c r="P93"/>
  <c r="P92"/>
  <c r="P91"/>
  <c r="P90"/>
  <c r="P89"/>
  <c r="P88"/>
  <c r="P87"/>
  <c r="P86"/>
  <c r="P85"/>
  <c r="P84"/>
  <c r="P83"/>
  <c r="P82"/>
  <c r="P81"/>
  <c r="P80"/>
  <c r="P79"/>
  <c r="P78"/>
  <c r="P77"/>
  <c r="P76"/>
  <c r="P75"/>
  <c r="P74"/>
  <c r="P73"/>
  <c r="P72"/>
  <c r="P71"/>
  <c r="P70"/>
  <c r="P69"/>
  <c r="P68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J104"/>
  <c r="F104"/>
  <c r="L104" s="1"/>
  <c r="J68"/>
  <c r="F69"/>
  <c r="J54"/>
  <c r="F58"/>
  <c r="J63"/>
  <c r="F66"/>
  <c r="L66" s="1"/>
  <c r="J62"/>
  <c r="F57"/>
  <c r="L57" s="1"/>
  <c r="J55"/>
  <c r="F42"/>
  <c r="J58"/>
  <c r="F51"/>
  <c r="L51" s="1"/>
  <c r="J87"/>
  <c r="L87" s="1"/>
  <c r="F87"/>
  <c r="J77"/>
  <c r="F77"/>
  <c r="J26"/>
  <c r="F20"/>
  <c r="J51"/>
  <c r="F59"/>
  <c r="J20"/>
  <c r="F34"/>
  <c r="J30"/>
  <c r="F19"/>
  <c r="J34"/>
  <c r="F23"/>
  <c r="J21"/>
  <c r="F38"/>
  <c r="J103"/>
  <c r="L103" s="1"/>
  <c r="F103"/>
  <c r="J102"/>
  <c r="F102"/>
  <c r="J101"/>
  <c r="L101" s="1"/>
  <c r="F101"/>
  <c r="J97"/>
  <c r="F97"/>
  <c r="J92"/>
  <c r="F92"/>
  <c r="J100"/>
  <c r="F100"/>
  <c r="J99"/>
  <c r="L99" s="1"/>
  <c r="F99"/>
  <c r="J95"/>
  <c r="F95"/>
  <c r="L95" s="1"/>
  <c r="J98"/>
  <c r="L98" s="1"/>
  <c r="F98"/>
  <c r="J93"/>
  <c r="F93"/>
  <c r="L93" s="1"/>
  <c r="J96"/>
  <c r="L96" s="1"/>
  <c r="F96"/>
  <c r="J91"/>
  <c r="F91"/>
  <c r="J94"/>
  <c r="F94"/>
  <c r="L94" s="1"/>
  <c r="J89"/>
  <c r="F89"/>
  <c r="J86"/>
  <c r="F86"/>
  <c r="J88"/>
  <c r="F88"/>
  <c r="L88" s="1"/>
  <c r="J81"/>
  <c r="F81"/>
  <c r="J84"/>
  <c r="F84"/>
  <c r="L84" s="1"/>
  <c r="J79"/>
  <c r="F79"/>
  <c r="J90"/>
  <c r="F90"/>
  <c r="L90" s="1"/>
  <c r="J83"/>
  <c r="F83"/>
  <c r="J85"/>
  <c r="F85"/>
  <c r="L85" s="1"/>
  <c r="J74"/>
  <c r="F74"/>
  <c r="L74" s="1"/>
  <c r="J82"/>
  <c r="F82"/>
  <c r="L82" s="1"/>
  <c r="J76"/>
  <c r="F76"/>
  <c r="J78"/>
  <c r="F78"/>
  <c r="J73"/>
  <c r="F73"/>
  <c r="J71"/>
  <c r="F71"/>
  <c r="L71" s="1"/>
  <c r="J69"/>
  <c r="F68"/>
  <c r="J80"/>
  <c r="F80"/>
  <c r="L80" s="1"/>
  <c r="J67"/>
  <c r="F64"/>
  <c r="J72"/>
  <c r="F72"/>
  <c r="L72" s="1"/>
  <c r="J75"/>
  <c r="F75"/>
  <c r="J70"/>
  <c r="F70"/>
  <c r="J61"/>
  <c r="F62"/>
  <c r="L62" s="1"/>
  <c r="J66"/>
  <c r="F65"/>
  <c r="J65"/>
  <c r="F67"/>
  <c r="J49"/>
  <c r="F30"/>
  <c r="L30" s="1"/>
  <c r="J53"/>
  <c r="F48"/>
  <c r="L48" s="1"/>
  <c r="J46"/>
  <c r="F46"/>
  <c r="L46" s="1"/>
  <c r="J27"/>
  <c r="F15"/>
  <c r="J50"/>
  <c r="F50"/>
  <c r="J60"/>
  <c r="F60"/>
  <c r="J48"/>
  <c r="F54"/>
  <c r="L54" s="1"/>
  <c r="J32"/>
  <c r="F24"/>
  <c r="L24" s="1"/>
  <c r="J64"/>
  <c r="F56"/>
  <c r="J38"/>
  <c r="F43"/>
  <c r="J35"/>
  <c r="F36"/>
  <c r="J41"/>
  <c r="F39"/>
  <c r="L39" s="1"/>
  <c r="J42"/>
  <c r="F49"/>
  <c r="L49" s="1"/>
  <c r="J59"/>
  <c r="F52"/>
  <c r="J47"/>
  <c r="F28"/>
  <c r="J31"/>
  <c r="F27"/>
  <c r="J57"/>
  <c r="F61"/>
  <c r="J22"/>
  <c r="F22"/>
  <c r="J37"/>
  <c r="F37"/>
  <c r="L37" s="1"/>
  <c r="J56"/>
  <c r="F63"/>
  <c r="J39"/>
  <c r="F44"/>
  <c r="J25"/>
  <c r="F18"/>
  <c r="J36"/>
  <c r="F53"/>
  <c r="L36" s="1"/>
  <c r="J29"/>
  <c r="F26"/>
  <c r="J28"/>
  <c r="F45"/>
  <c r="J45"/>
  <c r="F41"/>
  <c r="J16"/>
  <c r="F16"/>
  <c r="L16" s="1"/>
  <c r="J52"/>
  <c r="F55"/>
  <c r="J24"/>
  <c r="F29"/>
  <c r="J19"/>
  <c r="F31"/>
  <c r="J18"/>
  <c r="F33"/>
  <c r="J23"/>
  <c r="F21"/>
  <c r="J17"/>
  <c r="F32"/>
  <c r="J33"/>
  <c r="F17"/>
  <c r="L17" s="1"/>
  <c r="J44"/>
  <c r="F35"/>
  <c r="L44" s="1"/>
  <c r="J40"/>
  <c r="F47"/>
  <c r="J43"/>
  <c r="F40"/>
  <c r="J14"/>
  <c r="F14"/>
  <c r="J15"/>
  <c r="F25"/>
  <c r="L15" s="1"/>
  <c r="J13"/>
  <c r="F13"/>
  <c r="I12" i="58659"/>
  <c r="H12"/>
  <c r="E12"/>
  <c r="D12"/>
  <c r="C12"/>
  <c r="B12"/>
  <c r="J18"/>
  <c r="K17"/>
  <c r="J40" i="1"/>
  <c r="K40" s="1"/>
  <c r="F40"/>
  <c r="G40" s="1"/>
  <c r="J46"/>
  <c r="K46" s="1"/>
  <c r="F46"/>
  <c r="G46" s="1"/>
  <c r="I23" i="58659"/>
  <c r="H23"/>
  <c r="E23"/>
  <c r="D23"/>
  <c r="C23"/>
  <c r="B23"/>
  <c r="I18"/>
  <c r="H18"/>
  <c r="E18"/>
  <c r="D18"/>
  <c r="C18"/>
  <c r="B18"/>
  <c r="I17"/>
  <c r="H17"/>
  <c r="E17"/>
  <c r="D17"/>
  <c r="C17"/>
  <c r="B17"/>
  <c r="A15"/>
  <c r="A10"/>
  <c r="I38"/>
  <c r="H38"/>
  <c r="E38"/>
  <c r="D38"/>
  <c r="C38"/>
  <c r="B38"/>
  <c r="I37"/>
  <c r="H37"/>
  <c r="E37"/>
  <c r="D37"/>
  <c r="C37"/>
  <c r="B37"/>
  <c r="I33"/>
  <c r="H33"/>
  <c r="E33"/>
  <c r="D33"/>
  <c r="C33"/>
  <c r="B33"/>
  <c r="I32"/>
  <c r="H32"/>
  <c r="E32"/>
  <c r="D32"/>
  <c r="C32"/>
  <c r="B32"/>
  <c r="I27"/>
  <c r="H27"/>
  <c r="E27"/>
  <c r="D27"/>
  <c r="C27"/>
  <c r="B27"/>
  <c r="A35"/>
  <c r="A30"/>
  <c r="A25"/>
  <c r="A20"/>
  <c r="A8"/>
  <c r="A7"/>
  <c r="A5"/>
  <c r="A3"/>
  <c r="A2"/>
  <c r="A1"/>
  <c r="F18"/>
  <c r="G18"/>
  <c r="G17"/>
  <c r="F17"/>
  <c r="K18"/>
  <c r="L17"/>
  <c r="J17"/>
  <c r="L18"/>
  <c r="F38"/>
  <c r="J27"/>
  <c r="J33"/>
  <c r="F23"/>
  <c r="F32"/>
  <c r="J23"/>
  <c r="F27"/>
  <c r="L42" i="101"/>
  <c r="L64"/>
  <c r="L70"/>
  <c r="L78"/>
  <c r="L89"/>
  <c r="L91"/>
  <c r="L100"/>
  <c r="L97"/>
  <c r="L102"/>
  <c r="L77"/>
  <c r="L58"/>
  <c r="L75"/>
  <c r="L92"/>
  <c r="L20"/>
  <c r="L63"/>
  <c r="J38" i="58659"/>
  <c r="M14" i="1" l="1"/>
  <c r="L52" i="101"/>
  <c r="L73"/>
  <c r="L76"/>
  <c r="L79"/>
  <c r="L81"/>
  <c r="L86"/>
  <c r="M25" i="1"/>
  <c r="M37"/>
  <c r="K23" i="58659"/>
  <c r="M50" i="1"/>
  <c r="J12" i="58659"/>
  <c r="M31" i="1"/>
  <c r="M53"/>
  <c r="L32"/>
  <c r="K27" i="58659"/>
  <c r="M17" i="110"/>
  <c r="K33" i="58659"/>
  <c r="M43" i="1"/>
  <c r="M22"/>
  <c r="M42"/>
  <c r="M57"/>
  <c r="L18" i="101"/>
  <c r="L60"/>
  <c r="M27" i="1"/>
  <c r="J37" i="58659"/>
  <c r="L14" i="101"/>
  <c r="L22"/>
  <c r="M24" i="1"/>
  <c r="M51"/>
  <c r="M16"/>
  <c r="L35" i="101"/>
  <c r="L21"/>
  <c r="L43"/>
  <c r="L40"/>
  <c r="L33"/>
  <c r="L19"/>
  <c r="L45"/>
  <c r="L28"/>
  <c r="L25"/>
  <c r="L56"/>
  <c r="L47"/>
  <c r="L59"/>
  <c r="L41"/>
  <c r="L38"/>
  <c r="L50"/>
  <c r="L27"/>
  <c r="L53"/>
  <c r="L61"/>
  <c r="L67"/>
  <c r="L34"/>
  <c r="L26"/>
  <c r="L55"/>
  <c r="L68"/>
  <c r="M45" i="1"/>
  <c r="L39"/>
  <c r="M60"/>
  <c r="M40"/>
  <c r="G45"/>
  <c r="M23"/>
  <c r="G60"/>
  <c r="G19" i="110"/>
  <c r="M19"/>
  <c r="G13"/>
  <c r="M13"/>
  <c r="G16"/>
  <c r="M16"/>
  <c r="G23"/>
  <c r="M23"/>
  <c r="G22"/>
  <c r="L22" s="1"/>
  <c r="M22"/>
  <c r="G20"/>
  <c r="M20"/>
  <c r="G14"/>
  <c r="L14" s="1"/>
  <c r="M14"/>
  <c r="G15"/>
  <c r="M15"/>
  <c r="G18"/>
  <c r="L18" s="1"/>
  <c r="M18"/>
  <c r="G21"/>
  <c r="M21"/>
  <c r="G17"/>
  <c r="L17" s="1"/>
  <c r="L15" i="58656"/>
  <c r="L27"/>
  <c r="L30"/>
  <c r="L21"/>
  <c r="L29"/>
  <c r="L25"/>
  <c r="L32" i="64"/>
  <c r="L43"/>
  <c r="L42"/>
  <c r="L15"/>
  <c r="L28"/>
  <c r="L34"/>
  <c r="L13"/>
  <c r="L17"/>
  <c r="L19"/>
  <c r="L25"/>
  <c r="L38"/>
  <c r="L23"/>
  <c r="L41"/>
  <c r="L27"/>
  <c r="L18" i="111"/>
  <c r="L20" i="58656"/>
  <c r="L18"/>
  <c r="L14"/>
  <c r="G50" i="1"/>
  <c r="L50" s="1"/>
  <c r="G42"/>
  <c r="L42" s="1"/>
  <c r="G23"/>
  <c r="L46"/>
  <c r="F12" i="58659"/>
  <c r="L23" i="110"/>
  <c r="L21"/>
  <c r="L16"/>
  <c r="L24" i="64"/>
  <c r="L37"/>
  <c r="L31"/>
  <c r="L40" i="1"/>
  <c r="L23"/>
  <c r="L48"/>
  <c r="L49"/>
  <c r="L29"/>
  <c r="L26"/>
  <c r="L52"/>
  <c r="L60"/>
  <c r="L54"/>
  <c r="L55"/>
  <c r="L59"/>
  <c r="L38"/>
  <c r="L35"/>
  <c r="L18"/>
  <c r="L41"/>
  <c r="L30"/>
  <c r="L58"/>
  <c r="L13" i="101"/>
  <c r="L23"/>
  <c r="L29"/>
  <c r="L31"/>
  <c r="L32"/>
  <c r="L65"/>
  <c r="L69"/>
  <c r="L83"/>
  <c r="K26" i="58656"/>
  <c r="K32" i="58659" s="1"/>
  <c r="K14" i="111"/>
  <c r="K37" i="58659" s="1"/>
  <c r="L15" i="111"/>
  <c r="L20"/>
  <c r="L16"/>
  <c r="L20" i="110"/>
  <c r="L13"/>
  <c r="L15"/>
  <c r="K19"/>
  <c r="K12" i="58659" s="1"/>
  <c r="L19" i="111"/>
  <c r="L13"/>
  <c r="L17"/>
  <c r="G14"/>
  <c r="G38" i="58659" s="1"/>
  <c r="L31" i="58656"/>
  <c r="L23"/>
  <c r="L22"/>
  <c r="L19"/>
  <c r="L17"/>
  <c r="L24"/>
  <c r="L16"/>
  <c r="L28"/>
  <c r="G13"/>
  <c r="G32" i="58659" s="1"/>
  <c r="L39" i="64"/>
  <c r="L14"/>
  <c r="L20"/>
  <c r="L21"/>
  <c r="L36"/>
  <c r="L18"/>
  <c r="L40"/>
  <c r="L35"/>
  <c r="L29"/>
  <c r="L22"/>
  <c r="L16"/>
  <c r="L33"/>
  <c r="L30"/>
  <c r="L26"/>
  <c r="G27" i="58659"/>
  <c r="M28" i="1"/>
  <c r="G28"/>
  <c r="L28" s="1"/>
  <c r="M19"/>
  <c r="G19"/>
  <c r="L19" s="1"/>
  <c r="M52"/>
  <c r="G53"/>
  <c r="L53" s="1"/>
  <c r="M49"/>
  <c r="M21"/>
  <c r="G21"/>
  <c r="L21" s="1"/>
  <c r="G68"/>
  <c r="G37"/>
  <c r="L37" s="1"/>
  <c r="G62"/>
  <c r="G16"/>
  <c r="L16" s="1"/>
  <c r="M29"/>
  <c r="G66"/>
  <c r="M32"/>
  <c r="M26"/>
  <c r="M34"/>
  <c r="G34"/>
  <c r="L34" s="1"/>
  <c r="M48"/>
  <c r="M13"/>
  <c r="G13"/>
  <c r="L13" s="1"/>
  <c r="G65"/>
  <c r="M56"/>
  <c r="G56"/>
  <c r="L56" s="1"/>
  <c r="M54"/>
  <c r="M55"/>
  <c r="M59"/>
  <c r="M38"/>
  <c r="M35"/>
  <c r="M18"/>
  <c r="M41"/>
  <c r="M30"/>
  <c r="M58"/>
  <c r="M44"/>
  <c r="G44"/>
  <c r="L44" s="1"/>
  <c r="K45"/>
  <c r="L45" s="1"/>
  <c r="G67"/>
  <c r="M39"/>
  <c r="M17"/>
  <c r="G17"/>
  <c r="L17" s="1"/>
  <c r="M36"/>
  <c r="G36"/>
  <c r="L36" s="1"/>
  <c r="M33"/>
  <c r="G33"/>
  <c r="L33" s="1"/>
  <c r="M15"/>
  <c r="G15"/>
  <c r="L15" s="1"/>
  <c r="M20"/>
  <c r="G20"/>
  <c r="L20" s="1"/>
  <c r="M47"/>
  <c r="G47"/>
  <c r="L47" s="1"/>
  <c r="G24"/>
  <c r="L24" s="1"/>
  <c r="G51"/>
  <c r="L51" s="1"/>
  <c r="G63"/>
  <c r="G43"/>
  <c r="L43" s="1"/>
  <c r="G69"/>
  <c r="G57"/>
  <c r="L57" s="1"/>
  <c r="G14"/>
  <c r="L14" s="1"/>
  <c r="G25"/>
  <c r="L25" s="1"/>
  <c r="G31"/>
  <c r="L31" s="1"/>
  <c r="G22"/>
  <c r="L22" s="1"/>
  <c r="G27"/>
  <c r="L27" s="1"/>
  <c r="M46"/>
  <c r="L27" i="58659" l="1"/>
  <c r="K38"/>
  <c r="G23"/>
  <c r="G12"/>
  <c r="L23"/>
  <c r="L19" i="110"/>
  <c r="L12" i="58659" s="1"/>
  <c r="L26" i="58656"/>
  <c r="G37" i="58659"/>
  <c r="L14" i="111"/>
  <c r="L37" i="58659" s="1"/>
  <c r="G33"/>
  <c r="L13" i="58656"/>
  <c r="L33" i="58659" s="1"/>
  <c r="L38" l="1"/>
  <c r="L32"/>
</calcChain>
</file>

<file path=xl/sharedStrings.xml><?xml version="1.0" encoding="utf-8"?>
<sst xmlns="http://schemas.openxmlformats.org/spreadsheetml/2006/main" count="1224" uniqueCount="349">
  <si>
    <t>JUGADOR</t>
  </si>
  <si>
    <t>H</t>
  </si>
  <si>
    <t>I</t>
  </si>
  <si>
    <t>V</t>
  </si>
  <si>
    <t>G</t>
  </si>
  <si>
    <t>N</t>
  </si>
  <si>
    <t>FEDERACION REGIONAL</t>
  </si>
  <si>
    <t>DE GOLF MAR Y SIERRAS</t>
  </si>
  <si>
    <t>CABALLEROS CATEGORIA 10-16</t>
  </si>
  <si>
    <t>CABALLEROS CATEGORIA 17-24</t>
  </si>
  <si>
    <t>CLUB</t>
  </si>
  <si>
    <t>CAMPEONATO REGIONAL</t>
  </si>
  <si>
    <t>Total</t>
  </si>
  <si>
    <t>--</t>
  </si>
  <si>
    <t>JUGADORA</t>
  </si>
  <si>
    <t>1°</t>
  </si>
  <si>
    <t>2°</t>
  </si>
  <si>
    <t>SUB CAMPEONA REGIONAL DAMAS</t>
  </si>
  <si>
    <t>CAMPEONA REGIONAL DAMAS</t>
  </si>
  <si>
    <t>36 HOYOS MEDAL PLAY</t>
  </si>
  <si>
    <t>CABALLEROS CATEGORIA 25-36</t>
  </si>
  <si>
    <t>MELANI JUAN JOSE</t>
  </si>
  <si>
    <t>GCHCC</t>
  </si>
  <si>
    <t>EVTGC</t>
  </si>
  <si>
    <t>RAMACCIOTTI GONZALO</t>
  </si>
  <si>
    <t>MDPGC</t>
  </si>
  <si>
    <t>SPGC</t>
  </si>
  <si>
    <t>CMDP</t>
  </si>
  <si>
    <t>PATTI SEBASTIAN</t>
  </si>
  <si>
    <t>NGC</t>
  </si>
  <si>
    <t>VGGC</t>
  </si>
  <si>
    <t>HANSSON EDUARDO</t>
  </si>
  <si>
    <t>TGC</t>
  </si>
  <si>
    <t>CSCPGB</t>
  </si>
  <si>
    <t>SAEZ CLAUDIO</t>
  </si>
  <si>
    <t>FERRARI NESTOR</t>
  </si>
  <si>
    <t>BOZZO LETICIA</t>
  </si>
  <si>
    <t>GOLF CLUB</t>
  </si>
  <si>
    <t>SUB CAMPEON REGIONAL CABALLEROS</t>
  </si>
  <si>
    <t>CAMPEON REGIONAL CABALLEROS</t>
  </si>
  <si>
    <t>BARBERO PABLO DANIEL</t>
  </si>
  <si>
    <t>HEIZENREDER PABLO GUILLERMO</t>
  </si>
  <si>
    <t>MENCHACABASO FEDERICO</t>
  </si>
  <si>
    <t>DOMINGUEZ NICASIO</t>
  </si>
  <si>
    <t>GCD</t>
  </si>
  <si>
    <t>PAPUCCIO CLAUDIO ALBERTO</t>
  </si>
  <si>
    <t>CEGC</t>
  </si>
  <si>
    <t>GIORGIO FEDERICO</t>
  </si>
  <si>
    <t>ISACCH SIMON FRANCISCO</t>
  </si>
  <si>
    <t>SALERES MARIA LOURDES</t>
  </si>
  <si>
    <t>CATEGORIA SIN VENTAJA GENERAL</t>
  </si>
  <si>
    <t>ULTIMOS 18 HOYOS DAMAS GENERAL</t>
  </si>
  <si>
    <t>ULTIMOS 18 HOYOS CABALLEROS GENERAL</t>
  </si>
  <si>
    <t>T.G.</t>
  </si>
  <si>
    <t>PULETTI GUIDO</t>
  </si>
  <si>
    <t>MARINO CARLOS JUAN</t>
  </si>
  <si>
    <t>REEVES TOMAS</t>
  </si>
  <si>
    <t>DOMINGUEZ CARLOS</t>
  </si>
  <si>
    <t>BOLY ALFREDO (H)</t>
  </si>
  <si>
    <t>FUNARO IGNACIO</t>
  </si>
  <si>
    <t xml:space="preserve">ZANETTA LEANDRO </t>
  </si>
  <si>
    <t>ELENA ESTEBAN HORACIO</t>
  </si>
  <si>
    <t>13/09/1953</t>
  </si>
  <si>
    <t>19/08/1974</t>
  </si>
  <si>
    <t>02/03/2000</t>
  </si>
  <si>
    <t>RUBIO MANUEL EDUARDO</t>
  </si>
  <si>
    <t>RODRIGUEZ CONSOLI GEORGE MARTI</t>
  </si>
  <si>
    <t>DIMURO JUAN MARTIN</t>
  </si>
  <si>
    <t>07/09/1969</t>
  </si>
  <si>
    <t>11/12/1980</t>
  </si>
  <si>
    <t>07/07/1997</t>
  </si>
  <si>
    <t>18/02/1967</t>
  </si>
  <si>
    <t>BEPMALE LEONARDO</t>
  </si>
  <si>
    <t>AVALOS MARIO ENRIQUE</t>
  </si>
  <si>
    <t>KEIMEL JOSE ARMANDO</t>
  </si>
  <si>
    <t>18/11/1975</t>
  </si>
  <si>
    <t>09/01/1944</t>
  </si>
  <si>
    <t>07/08/1949</t>
  </si>
  <si>
    <t>26/02/1961</t>
  </si>
  <si>
    <t>SLAVIN ADRIANA</t>
  </si>
  <si>
    <t>07/07/1981</t>
  </si>
  <si>
    <t>ACUÑA AGUSTIN</t>
  </si>
  <si>
    <t>EDAD</t>
  </si>
  <si>
    <t>TANDIL</t>
  </si>
  <si>
    <t>01 Y 02 DE ABRIL DE 2017</t>
  </si>
  <si>
    <t xml:space="preserve">SALVATI STEFANO               </t>
  </si>
  <si>
    <t xml:space="preserve">ACUÑA AGUSTIN                 </t>
  </si>
  <si>
    <t xml:space="preserve">CEBOLLERO FRANCISCO IGNACIO   </t>
  </si>
  <si>
    <t xml:space="preserve">RODRIGUEZ CONSOLI JOAQUIN     </t>
  </si>
  <si>
    <t xml:space="preserve">LOPEZ ALVARO IGNACIO          </t>
  </si>
  <si>
    <t>CG</t>
  </si>
  <si>
    <t>WILSON CARLOS LUIS</t>
  </si>
  <si>
    <t xml:space="preserve">RODRIGUES SERGIO ADRIAN       </t>
  </si>
  <si>
    <t>MATHIASEN NICOLAS</t>
  </si>
  <si>
    <t xml:space="preserve">NAVARRO FERNANDO (H)          </t>
  </si>
  <si>
    <t>PARASUCO FORTURELLA MARIANO</t>
  </si>
  <si>
    <t xml:space="preserve">RECAREY FRANCO NAHUEL         </t>
  </si>
  <si>
    <t>MAISONNAVE JUAN PABLO</t>
  </si>
  <si>
    <t xml:space="preserve">MULLER ANDRES GUSTAVO         </t>
  </si>
  <si>
    <t xml:space="preserve">CARLETTI SANTIAGO             </t>
  </si>
  <si>
    <t xml:space="preserve">REEVES TOMAS                  </t>
  </si>
  <si>
    <t>GIORGETTI JOSE OMAR</t>
  </si>
  <si>
    <t xml:space="preserve">RODRIGUES CRISTIAN ADOLFO     </t>
  </si>
  <si>
    <t>GIORGIO SEBASTIAN ANDRES</t>
  </si>
  <si>
    <t>LARRABURU NORBERTO CEFERINO</t>
  </si>
  <si>
    <t xml:space="preserve">STAMPONE MARTIN JUAN          </t>
  </si>
  <si>
    <t>MINUE PEDRO</t>
  </si>
  <si>
    <t xml:space="preserve">MEDINA JORGE                  </t>
  </si>
  <si>
    <t>BAYA FEDERICO</t>
  </si>
  <si>
    <t xml:space="preserve">CALABRO ALEJANDRO JAVIER      </t>
  </si>
  <si>
    <t>DURAÑONA GASTON ARISTOBULO</t>
  </si>
  <si>
    <t xml:space="preserve">CARREÑO  ALVARO               </t>
  </si>
  <si>
    <t>ROTONDA RODRIGO</t>
  </si>
  <si>
    <t>PAZ ROBERTO ROQUE</t>
  </si>
  <si>
    <t>VENERE MARCELO J</t>
  </si>
  <si>
    <t>ARCURI JUAN MANUEL</t>
  </si>
  <si>
    <t>PEREZ DEL CERRO CIPRIANO</t>
  </si>
  <si>
    <t xml:space="preserve">LIOTTO NICOLAS                </t>
  </si>
  <si>
    <t xml:space="preserve">COSULICH GERONIMO             </t>
  </si>
  <si>
    <t xml:space="preserve">VERELLEN FELIPE               </t>
  </si>
  <si>
    <t>LANCIONI GERMAN LUCAS</t>
  </si>
  <si>
    <t>LIOTTO JORGE DANIEL</t>
  </si>
  <si>
    <t xml:space="preserve">DOMINGUEZ CARLOS              </t>
  </si>
  <si>
    <t xml:space="preserve">HERRERA VEGAS LEONARDO        </t>
  </si>
  <si>
    <t xml:space="preserve">JENSEN OSCAR IGNACIO          </t>
  </si>
  <si>
    <t xml:space="preserve">DABOS BENJAMIN                </t>
  </si>
  <si>
    <t xml:space="preserve">OLIVERA EDUARDO PASCUAL       </t>
  </si>
  <si>
    <t xml:space="preserve">SERFATY MARCELO JOSE          </t>
  </si>
  <si>
    <t xml:space="preserve">NAVARRO NICOLAS               </t>
  </si>
  <si>
    <t xml:space="preserve">CERONO WALTER ANIBAL          </t>
  </si>
  <si>
    <t>SFILIO GERMAN DARIO</t>
  </si>
  <si>
    <t>DIAZ GERARDO GABRIEL</t>
  </si>
  <si>
    <t xml:space="preserve">PALENCIA SERGIO               </t>
  </si>
  <si>
    <t xml:space="preserve">LEE DAE KY                    </t>
  </si>
  <si>
    <t xml:space="preserve">QUINTANA FABIAN               </t>
  </si>
  <si>
    <t>NAZABAL JUAN IGNACIO</t>
  </si>
  <si>
    <t xml:space="preserve">VENACIO LEANDRO               </t>
  </si>
  <si>
    <t xml:space="preserve">HERRERA VEGAS RAFAEL          </t>
  </si>
  <si>
    <t>MARTIN ERNESTO</t>
  </si>
  <si>
    <t>CML</t>
  </si>
  <si>
    <t>VOGT OSCAR ENRIQUE (H)</t>
  </si>
  <si>
    <t xml:space="preserve">BENEDIT MARCOS                </t>
  </si>
  <si>
    <t xml:space="preserve">RODRIGUEZ JUAN LORENZO        </t>
  </si>
  <si>
    <t xml:space="preserve">LUGONES FERNANDO              </t>
  </si>
  <si>
    <t>ACOSTA JUAN DARIO</t>
  </si>
  <si>
    <t>FILIBERTI RODOLFO JULIAN</t>
  </si>
  <si>
    <t xml:space="preserve">MITTON FABIO ANIBAL           </t>
  </si>
  <si>
    <t>LAMORTE JUAN M.</t>
  </si>
  <si>
    <t xml:space="preserve">NICOLAO MARIANO LUIS          </t>
  </si>
  <si>
    <t xml:space="preserve">DIMURO JUAN MARTIN            </t>
  </si>
  <si>
    <t xml:space="preserve">IGLESIAS JUAN CARLOS          </t>
  </si>
  <si>
    <t>JAURETCHE JUAN CLEMENTE</t>
  </si>
  <si>
    <t xml:space="preserve">MENA DEOLINDO EZEQUIEL        </t>
  </si>
  <si>
    <t>CAELP</t>
  </si>
  <si>
    <t xml:space="preserve">ARISTEGUI MATIAS HERNAN       </t>
  </si>
  <si>
    <t xml:space="preserve">MARCELLONI ESTEBAN NICOLAS    </t>
  </si>
  <si>
    <t xml:space="preserve">GAITAN HECTOR NICOLAS         </t>
  </si>
  <si>
    <t>NAVARRO FERNANDO DIEGO</t>
  </si>
  <si>
    <t>SFILIO ALFREDO DARIO</t>
  </si>
  <si>
    <t xml:space="preserve">PEREYRA IRAOLA NICOLAS        </t>
  </si>
  <si>
    <t xml:space="preserve">MAYORAZ CLAUDIO INELDO        </t>
  </si>
  <si>
    <t xml:space="preserve">CASCO GUSTAVO ARIEL           </t>
  </si>
  <si>
    <t xml:space="preserve">CORSICO MARCOS                </t>
  </si>
  <si>
    <t>AZPIROZ CARLOS</t>
  </si>
  <si>
    <t xml:space="preserve">PAZ MANUEL CARLOS             </t>
  </si>
  <si>
    <t xml:space="preserve">ARRECHEA LEONARDO AGUSTIN     </t>
  </si>
  <si>
    <t xml:space="preserve">RICHETTO FABIAN               </t>
  </si>
  <si>
    <t xml:space="preserve">SARASOLA MAURICIO             </t>
  </si>
  <si>
    <t>LEGARRETA JAVIER</t>
  </si>
  <si>
    <t xml:space="preserve">LAMARQUE GONZALO MARIA        </t>
  </si>
  <si>
    <t>FUHR JORGE ALBERTO</t>
  </si>
  <si>
    <t xml:space="preserve">BEPMALE LEONARDO              </t>
  </si>
  <si>
    <t>FERNANDEZ RAUL BLAS ANTONIO</t>
  </si>
  <si>
    <t xml:space="preserve">SCHIAVON GASTON ENRIQUE       </t>
  </si>
  <si>
    <t xml:space="preserve">TINEO FERNANDO                </t>
  </si>
  <si>
    <t xml:space="preserve">BOYNE DANIEL CESAR            </t>
  </si>
  <si>
    <t>NAVARRO ALFREDO</t>
  </si>
  <si>
    <t>CARREÑO SEQUEIRA RICARDO SERGI</t>
  </si>
  <si>
    <t>PRESTILEO ENZO SERGIO</t>
  </si>
  <si>
    <t>MCC</t>
  </si>
  <si>
    <t xml:space="preserve">PASKVAN MARCOS                </t>
  </si>
  <si>
    <t xml:space="preserve">IBARGUENGOITIA GERMAN         </t>
  </si>
  <si>
    <t xml:space="preserve">BRIÑON GUSTAVO ALEJANDRO      </t>
  </si>
  <si>
    <t xml:space="preserve">PINILLA SEBASTIAN             </t>
  </si>
  <si>
    <t xml:space="preserve">ARELLANO JULIO CESAR          </t>
  </si>
  <si>
    <t xml:space="preserve">HOLLMAN GERMAN                </t>
  </si>
  <si>
    <t>AIZENBERG GABRIEL</t>
  </si>
  <si>
    <t xml:space="preserve">LEON DIEGO JORGE              </t>
  </si>
  <si>
    <t xml:space="preserve">KOPCIUCH ALFREDO BRUNO        </t>
  </si>
  <si>
    <t xml:space="preserve">FEDERICI ESTEBAN DANIEL       </t>
  </si>
  <si>
    <t>MAYORAZ JOAQUIN</t>
  </si>
  <si>
    <t xml:space="preserve">STAMPONE MAURO EZEQUIEL       </t>
  </si>
  <si>
    <t xml:space="preserve">RAMOS LUIS ESTEBAN            </t>
  </si>
  <si>
    <t xml:space="preserve">SARASIBAR ANGEL ERNESTO       </t>
  </si>
  <si>
    <t xml:space="preserve">CAMPOSANO  JUAN JOSE          </t>
  </si>
  <si>
    <t xml:space="preserve">MAYEREAUX LUIS ERNESTO        </t>
  </si>
  <si>
    <t xml:space="preserve">RUVIRA ULISES                 </t>
  </si>
  <si>
    <t>GIORGIO RUBEN HORACIO</t>
  </si>
  <si>
    <t>PALOMINO ALDO SERGIO SEBASTIAN</t>
  </si>
  <si>
    <t xml:space="preserve">DABOS GUADALUPE               </t>
  </si>
  <si>
    <t xml:space="preserve">NAVARRO DOLORES               </t>
  </si>
  <si>
    <t xml:space="preserve">ALVAREZ ELENA                 </t>
  </si>
  <si>
    <t xml:space="preserve">SLAVIN ADRIANA                </t>
  </si>
  <si>
    <t xml:space="preserve">PARADA GABRIELA               </t>
  </si>
  <si>
    <t xml:space="preserve">SOCHOR ESTELA                 </t>
  </si>
  <si>
    <t xml:space="preserve">EQUIZA IRENE                  </t>
  </si>
  <si>
    <t xml:space="preserve">GIACCIO CLAUDIA               </t>
  </si>
  <si>
    <t>DAMAS CATEGORIA UNICA</t>
  </si>
  <si>
    <t>CABALLEROS CATEGORIA HASTA 9</t>
  </si>
  <si>
    <t>FEDERACION REGIONAL DE GOLF MAR Y SIERRAS</t>
  </si>
  <si>
    <t>SABADO 01 Y DOMINGO 02 DE ABRIL DE 2017</t>
  </si>
  <si>
    <t>HOYO 1</t>
  </si>
  <si>
    <t>CERONO WALTER</t>
  </si>
  <si>
    <t>MITTON FABIO</t>
  </si>
  <si>
    <t>PARASUCO MARIANO</t>
  </si>
  <si>
    <t>VENACIO LEANDRO</t>
  </si>
  <si>
    <t>VERELLEN FELIPE</t>
  </si>
  <si>
    <t>HERRERA VEGAS RAFAEL</t>
  </si>
  <si>
    <t>PEREYRA IRAOLA NICOLAS</t>
  </si>
  <si>
    <t>SARASIBAR ANGEL</t>
  </si>
  <si>
    <t>MARCELLONI ESTEBAN</t>
  </si>
  <si>
    <t>NICOLAO MARIANO</t>
  </si>
  <si>
    <t>NAVARRO NICOLAS</t>
  </si>
  <si>
    <t>NAVARRO FERNANDO</t>
  </si>
  <si>
    <t>HERRERA VEGAS LEO</t>
  </si>
  <si>
    <t>BENEDIT MARCOS</t>
  </si>
  <si>
    <t>PAZ MANUEL</t>
  </si>
  <si>
    <t>NAVARRO FERNANDO )H)</t>
  </si>
  <si>
    <t>RAMACCIOTTI</t>
  </si>
  <si>
    <t>RODRIGUEZ CONSOLI JOAQUIN</t>
  </si>
  <si>
    <t>GIORGIO SEBASTIAN</t>
  </si>
  <si>
    <t>SALERES LOURDES</t>
  </si>
  <si>
    <t>SOCHOR ESTELA</t>
  </si>
  <si>
    <t>ALVAREZ ELENA</t>
  </si>
  <si>
    <t>EQUIZA IRENE</t>
  </si>
  <si>
    <t>NAVARRO DOLORES</t>
  </si>
  <si>
    <t>FUHR JORGE</t>
  </si>
  <si>
    <t>HOYO 10</t>
  </si>
  <si>
    <t>PINILLA SEBASTIAN</t>
  </si>
  <si>
    <t>SCHIAVON GASTON</t>
  </si>
  <si>
    <t>GAITAN NICOLAS</t>
  </si>
  <si>
    <t>RUVIRA ULISES</t>
  </si>
  <si>
    <t>CAMPOSANO JUAN JOSE</t>
  </si>
  <si>
    <t>HOLLMAN GERMAN</t>
  </si>
  <si>
    <t>KOPCIUCH BRUNO</t>
  </si>
  <si>
    <t>MAYERAUX LUIS</t>
  </si>
  <si>
    <t xml:space="preserve">LEON DIEGO </t>
  </si>
  <si>
    <t>FERNANDEZ RAUL</t>
  </si>
  <si>
    <t>ACOSTA JUAN</t>
  </si>
  <si>
    <t>RODRIGUEZ CONSOLI GEORGE</t>
  </si>
  <si>
    <t>ARASQUISTAIN LILIANA DE</t>
  </si>
  <si>
    <t>FEDERICI ESTEBAN</t>
  </si>
  <si>
    <t>RUBIO MANUEL</t>
  </si>
  <si>
    <t>KEIMEL JOSE</t>
  </si>
  <si>
    <t>BOYNE CESAR DANEIL</t>
  </si>
  <si>
    <t>PALENCIA SERGIO</t>
  </si>
  <si>
    <t>ARISTEGUI MATIAS HERNAN</t>
  </si>
  <si>
    <t>CASCO GUSTAVO</t>
  </si>
  <si>
    <t>PALOMINO SEBASTIAN</t>
  </si>
  <si>
    <t>NAZABAL JUAN</t>
  </si>
  <si>
    <t>SFILIO GERMAN</t>
  </si>
  <si>
    <t>PASKAVAN MARCOS</t>
  </si>
  <si>
    <t>LAGARRETA JAVIER</t>
  </si>
  <si>
    <t>CORSICO MARCOS</t>
  </si>
  <si>
    <t>SERFATY MARCELO</t>
  </si>
  <si>
    <t>IGLESIAS JUAN CARLOS</t>
  </si>
  <si>
    <t>FILIBERTI RODOLFO</t>
  </si>
  <si>
    <t>IBARGUENGOITIA GERMAN</t>
  </si>
  <si>
    <t>CARREÑO RICARDO</t>
  </si>
  <si>
    <t>CARREÑO ALVARO</t>
  </si>
  <si>
    <t>HEIZENRREDER PABLO</t>
  </si>
  <si>
    <t>QUINTANA FABIAN</t>
  </si>
  <si>
    <t>ISACCH SIMON</t>
  </si>
  <si>
    <t>MENA EZEQUIEL</t>
  </si>
  <si>
    <t>ELENA ESTEBAN</t>
  </si>
  <si>
    <t>DIAZ GERARDO</t>
  </si>
  <si>
    <t>LIOTTO NICOLAS</t>
  </si>
  <si>
    <t>GIORGETTI OMAR</t>
  </si>
  <si>
    <t>LIOTTO JORGE</t>
  </si>
  <si>
    <t>LAMARQUE GONZALO</t>
  </si>
  <si>
    <t>GIORGIO RUBEN</t>
  </si>
  <si>
    <t>GIACCIO CLAUDIA</t>
  </si>
  <si>
    <t>BRIÑON GUSTAVO</t>
  </si>
  <si>
    <t>MARINO CARLOS</t>
  </si>
  <si>
    <t>AVALOS MARIO</t>
  </si>
  <si>
    <t>DABOS BENJAMIN</t>
  </si>
  <si>
    <t>CALABRO ALEJANDRO</t>
  </si>
  <si>
    <t>CEBOLLERO FRANCISCO</t>
  </si>
  <si>
    <t>DURAÑONA GASTON</t>
  </si>
  <si>
    <t>MULLER ANDRES</t>
  </si>
  <si>
    <t>VOGT OSCAR</t>
  </si>
  <si>
    <t>SARASOLA JOSE MAURICIO</t>
  </si>
  <si>
    <t>LARRABURU CEFERINO</t>
  </si>
  <si>
    <t>STAMPONE JUAN MARTIN</t>
  </si>
  <si>
    <t>ARRECHEA LEONARDO</t>
  </si>
  <si>
    <t>CARLETTI SANTIAGO</t>
  </si>
  <si>
    <t>BARBERO PABLO</t>
  </si>
  <si>
    <t>ZENETA LEANDRO</t>
  </si>
  <si>
    <t>OLIVERA EDUARDO</t>
  </si>
  <si>
    <t>PENA LUGONES</t>
  </si>
  <si>
    <t>MEDINA JORGE</t>
  </si>
  <si>
    <t>LANCIONI GERMAN</t>
  </si>
  <si>
    <t>RODRIGUEZ J. LORENZO</t>
  </si>
  <si>
    <t>TINEO FERNANDO</t>
  </si>
  <si>
    <t>LOPEZ ALVARO</t>
  </si>
  <si>
    <t>SALVATI STEFANO</t>
  </si>
  <si>
    <t>RECAREY FRANCO</t>
  </si>
  <si>
    <t>RICHETTO FABIAN</t>
  </si>
  <si>
    <t>PRESTILEO ENZO</t>
  </si>
  <si>
    <t>LEE DAE KI</t>
  </si>
  <si>
    <t xml:space="preserve">MAYORAZ CLAUDIO </t>
  </si>
  <si>
    <t>STAMPONE MAURO</t>
  </si>
  <si>
    <t>RAMOS LUIS</t>
  </si>
  <si>
    <t>PARADA GABRIELA</t>
  </si>
  <si>
    <t>DABOS GUADALUPE</t>
  </si>
  <si>
    <t>SFILIO DARIO</t>
  </si>
  <si>
    <t>JENSEN IGNACIO</t>
  </si>
  <si>
    <t>PAPUCCIO CLAUDIO</t>
  </si>
  <si>
    <t>PAZ ROBERTO</t>
  </si>
  <si>
    <t>VENERE MARCELO</t>
  </si>
  <si>
    <t>ARELLANO JULIO</t>
  </si>
  <si>
    <t xml:space="preserve">PATTI SEBASTIAN </t>
  </si>
  <si>
    <t>COSULICH GERONIMO</t>
  </si>
  <si>
    <t>RODRIGUES CRISTIAN</t>
  </si>
  <si>
    <t>RODRIGUES SERGIO</t>
  </si>
  <si>
    <r>
      <rPr>
        <b/>
        <sz val="12"/>
        <color rgb="FF0070C0"/>
        <rFont val="Calibri"/>
        <family val="2"/>
        <scheme val="minor"/>
      </rPr>
      <t xml:space="preserve">PARA EL SEGUNDO DIA LOS HORARIOS SERAN LOS MISMOS. </t>
    </r>
    <r>
      <rPr>
        <b/>
        <sz val="12"/>
        <color rgb="FFFF0000"/>
        <rFont val="Calibri"/>
        <family val="2"/>
        <scheme val="minor"/>
      </rPr>
      <t>SE RECUEDA A LOS SRES. JUGADORES, QUE LOS 8 CABALLEROS (HASTA-9) Y 4 DAMAS (HASTA-19) MEJOR GROSS, JUGARAN POR SCORE AL MEDIO DIA, POR LO QUE LAS SALIDAS, PODRAN VARIAR DE 20' A 30'. DEBERAN RECONFIRMAR LOS HORARIOS DEL DOMINGO, EL SABADO A ULTIMA HORA</t>
    </r>
  </si>
  <si>
    <t>DOMINGO 02 DE ABRIL DE 2017</t>
  </si>
  <si>
    <t>6.6.b</t>
  </si>
  <si>
    <t>DE</t>
  </si>
  <si>
    <t>SC</t>
  </si>
  <si>
    <t>AL</t>
  </si>
  <si>
    <t>DE ARAQUISTAIN  LILIANA</t>
  </si>
  <si>
    <t>NAVARRO DOLORES 74</t>
  </si>
  <si>
    <t>ALVAREZ ELENA 78</t>
  </si>
  <si>
    <t>BOZZO LETICIA 80</t>
  </si>
  <si>
    <t>DABOS GUADALUPE 82</t>
  </si>
  <si>
    <t>P</t>
  </si>
  <si>
    <t>T</t>
  </si>
  <si>
    <t>HEIZENRREDER PABLO 71</t>
  </si>
  <si>
    <t>NAVARRO FERNANDO (H) 71</t>
  </si>
  <si>
    <t>PULETTI GUIDO 72</t>
  </si>
  <si>
    <t>MAISONNAVE J PABLO 72</t>
  </si>
  <si>
    <t>RAMACCIOTTI GONZ 74</t>
  </si>
  <si>
    <t>BARBERO PABLO 74</t>
  </si>
  <si>
    <t>SALVATI STEFANO 74</t>
  </si>
  <si>
    <t>PATTI SEBASTIAN 75</t>
  </si>
  <si>
    <t>JAURETCHE JUAN CL</t>
  </si>
  <si>
    <t>SOCHOR ESTELA (VGGC) CON 74 GOLPES</t>
  </si>
  <si>
    <t>LOPEZ ALVARO (CG) CON 67 GOLPES</t>
  </si>
</sst>
</file>

<file path=xl/styles.xml><?xml version="1.0" encoding="utf-8"?>
<styleSheet xmlns="http://schemas.openxmlformats.org/spreadsheetml/2006/main">
  <fonts count="36">
    <font>
      <sz val="10"/>
      <name val="Arial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5"/>
      <color indexed="10"/>
      <name val="Arial"/>
      <family val="2"/>
    </font>
    <font>
      <sz val="8"/>
      <name val="Arial"/>
      <family val="2"/>
    </font>
    <font>
      <b/>
      <sz val="25"/>
      <name val="Arial"/>
      <family val="2"/>
    </font>
    <font>
      <b/>
      <u/>
      <sz val="30"/>
      <color indexed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1"/>
      <color indexed="8"/>
      <name val="Calibri"/>
      <family val="2"/>
    </font>
    <font>
      <sz val="15"/>
      <color theme="0"/>
      <name val="Arial"/>
      <family val="2"/>
    </font>
    <font>
      <b/>
      <sz val="15"/>
      <color theme="9" tint="-0.249977111117893"/>
      <name val="Arial"/>
      <family val="2"/>
    </font>
    <font>
      <b/>
      <sz val="15"/>
      <color rgb="FFFF0000"/>
      <name val="Arial"/>
      <family val="2"/>
    </font>
    <font>
      <b/>
      <sz val="20"/>
      <name val="Arial"/>
      <family val="2"/>
    </font>
    <font>
      <sz val="25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theme="3" tint="0.39997558519241921"/>
      <name val="Arial"/>
      <family val="2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indexed="17"/>
      <name val="Arial"/>
      <family val="2"/>
    </font>
    <font>
      <b/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0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7" fillId="0" borderId="2" xfId="0" quotePrefix="1" applyFont="1" applyBorder="1" applyAlignment="1">
      <alignment horizontal="center"/>
    </xf>
    <xf numFmtId="0" fontId="6" fillId="0" borderId="2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center"/>
    </xf>
    <xf numFmtId="0" fontId="1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/>
    <xf numFmtId="0" fontId="3" fillId="0" borderId="2" xfId="0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3" fillId="0" borderId="13" xfId="0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6" fillId="0" borderId="18" xfId="0" applyFont="1" applyBorder="1"/>
    <xf numFmtId="0" fontId="1" fillId="0" borderId="0" xfId="0" applyFont="1" applyFill="1"/>
    <xf numFmtId="0" fontId="6" fillId="0" borderId="2" xfId="0" quotePrefix="1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14" fontId="17" fillId="0" borderId="18" xfId="0" applyNumberFormat="1" applyFont="1" applyFill="1" applyBorder="1" applyAlignment="1">
      <alignment horizontal="center"/>
    </xf>
    <xf numFmtId="14" fontId="19" fillId="0" borderId="18" xfId="0" applyNumberFormat="1" applyFont="1" applyBorder="1"/>
    <xf numFmtId="0" fontId="3" fillId="0" borderId="2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quotePrefix="1" applyFont="1" applyBorder="1" applyAlignment="1">
      <alignment horizontal="center"/>
    </xf>
    <xf numFmtId="0" fontId="21" fillId="5" borderId="18" xfId="0" applyFont="1" applyFill="1" applyBorder="1"/>
    <xf numFmtId="0" fontId="6" fillId="0" borderId="2" xfId="0" quotePrefix="1" applyFont="1" applyBorder="1" applyAlignment="1" applyProtection="1">
      <alignment horizontal="center"/>
    </xf>
    <xf numFmtId="0" fontId="5" fillId="0" borderId="2" xfId="0" quotePrefix="1" applyFont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8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7" fillId="0" borderId="2" xfId="0" quotePrefix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2" xfId="0" applyFont="1" applyFill="1" applyBorder="1" applyAlignment="1" applyProtection="1">
      <alignment horizontal="center"/>
    </xf>
    <xf numFmtId="0" fontId="5" fillId="0" borderId="9" xfId="0" applyFont="1" applyFill="1" applyBorder="1" applyAlignment="1" applyProtection="1">
      <alignment horizontal="center"/>
    </xf>
    <xf numFmtId="0" fontId="20" fillId="0" borderId="21" xfId="0" applyFont="1" applyFill="1" applyBorder="1" applyAlignment="1">
      <alignment horizontal="center"/>
    </xf>
    <xf numFmtId="0" fontId="6" fillId="0" borderId="2" xfId="0" quotePrefix="1" applyFont="1" applyFill="1" applyBorder="1" applyAlignment="1">
      <alignment horizontal="center"/>
    </xf>
    <xf numFmtId="0" fontId="5" fillId="0" borderId="9" xfId="0" quotePrefix="1" applyFont="1" applyFill="1" applyBorder="1" applyAlignment="1" applyProtection="1">
      <alignment horizontal="center"/>
    </xf>
    <xf numFmtId="0" fontId="20" fillId="0" borderId="21" xfId="0" quotePrefix="1" applyFont="1" applyFill="1" applyBorder="1" applyAlignment="1">
      <alignment horizontal="center"/>
    </xf>
    <xf numFmtId="0" fontId="6" fillId="0" borderId="2" xfId="0" quotePrefix="1" applyFont="1" applyFill="1" applyBorder="1" applyAlignment="1" applyProtection="1">
      <alignment horizontal="center"/>
    </xf>
    <xf numFmtId="0" fontId="1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6" fillId="0" borderId="23" xfId="0" applyFont="1" applyFill="1" applyBorder="1"/>
    <xf numFmtId="0" fontId="5" fillId="0" borderId="10" xfId="0" applyFont="1" applyFill="1" applyBorder="1" applyAlignment="1" applyProtection="1">
      <alignment horizontal="center"/>
    </xf>
    <xf numFmtId="0" fontId="6" fillId="0" borderId="12" xfId="0" applyFont="1" applyFill="1" applyBorder="1"/>
    <xf numFmtId="0" fontId="11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center"/>
    </xf>
    <xf numFmtId="0" fontId="7" fillId="0" borderId="13" xfId="0" quotePrefix="1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6" fillId="0" borderId="13" xfId="0" quotePrefix="1" applyFont="1" applyFill="1" applyBorder="1" applyAlignment="1">
      <alignment horizontal="center"/>
    </xf>
    <xf numFmtId="0" fontId="5" fillId="0" borderId="16" xfId="0" applyFont="1" applyFill="1" applyBorder="1" applyAlignment="1" applyProtection="1">
      <alignment horizontal="center"/>
    </xf>
    <xf numFmtId="0" fontId="23" fillId="0" borderId="0" xfId="0" applyFont="1"/>
    <xf numFmtId="0" fontId="17" fillId="0" borderId="0" xfId="0" applyFont="1"/>
    <xf numFmtId="0" fontId="16" fillId="0" borderId="0" xfId="0" applyFont="1"/>
    <xf numFmtId="0" fontId="28" fillId="0" borderId="0" xfId="0" applyFont="1" applyFill="1" applyAlignment="1">
      <alignment horizontal="center"/>
    </xf>
    <xf numFmtId="0" fontId="0" fillId="0" borderId="0" xfId="0" applyBorder="1"/>
    <xf numFmtId="20" fontId="28" fillId="0" borderId="28" xfId="0" applyNumberFormat="1" applyFont="1" applyFill="1" applyBorder="1" applyAlignment="1">
      <alignment horizontal="center"/>
    </xf>
    <xf numFmtId="0" fontId="16" fillId="0" borderId="29" xfId="0" applyFont="1" applyFill="1" applyBorder="1"/>
    <xf numFmtId="0" fontId="16" fillId="0" borderId="30" xfId="0" applyFont="1" applyFill="1" applyBorder="1"/>
    <xf numFmtId="0" fontId="16" fillId="0" borderId="31" xfId="0" applyFont="1" applyFill="1" applyBorder="1"/>
    <xf numFmtId="0" fontId="16" fillId="0" borderId="8" xfId="0" applyFont="1" applyFill="1" applyBorder="1"/>
    <xf numFmtId="0" fontId="16" fillId="0" borderId="2" xfId="0" applyFont="1" applyFill="1" applyBorder="1"/>
    <xf numFmtId="0" fontId="16" fillId="0" borderId="10" xfId="0" applyFont="1" applyFill="1" applyBorder="1"/>
    <xf numFmtId="0" fontId="16" fillId="0" borderId="15" xfId="0" applyFont="1" applyFill="1" applyBorder="1"/>
    <xf numFmtId="0" fontId="16" fillId="0" borderId="13" xfId="0" applyFont="1" applyFill="1" applyBorder="1"/>
    <xf numFmtId="0" fontId="16" fillId="0" borderId="16" xfId="0" applyFont="1" applyFill="1" applyBorder="1"/>
    <xf numFmtId="20" fontId="28" fillId="0" borderId="32" xfId="0" applyNumberFormat="1" applyFont="1" applyFill="1" applyBorder="1" applyAlignment="1">
      <alignment horizontal="center"/>
    </xf>
    <xf numFmtId="20" fontId="28" fillId="5" borderId="33" xfId="0" applyNumberFormat="1" applyFont="1" applyFill="1" applyBorder="1" applyAlignment="1">
      <alignment horizontal="center"/>
    </xf>
    <xf numFmtId="20" fontId="28" fillId="5" borderId="22" xfId="0" applyNumberFormat="1" applyFont="1" applyFill="1" applyBorder="1" applyAlignment="1">
      <alignment horizontal="center"/>
    </xf>
    <xf numFmtId="20" fontId="28" fillId="5" borderId="34" xfId="0" applyNumberFormat="1" applyFont="1" applyFill="1" applyBorder="1" applyAlignment="1">
      <alignment horizontal="center"/>
    </xf>
    <xf numFmtId="0" fontId="29" fillId="9" borderId="1" xfId="0" applyFont="1" applyFill="1" applyBorder="1" applyAlignment="1">
      <alignment horizontal="center"/>
    </xf>
    <xf numFmtId="0" fontId="18" fillId="0" borderId="0" xfId="0" applyFont="1"/>
    <xf numFmtId="0" fontId="16" fillId="0" borderId="18" xfId="0" applyFont="1" applyFill="1" applyBorder="1"/>
    <xf numFmtId="0" fontId="16" fillId="0" borderId="23" xfId="0" applyFont="1" applyFill="1" applyBorder="1"/>
    <xf numFmtId="0" fontId="16" fillId="0" borderId="38" xfId="0" applyFont="1" applyFill="1" applyBorder="1"/>
    <xf numFmtId="0" fontId="16" fillId="0" borderId="12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16" fillId="0" borderId="42" xfId="0" applyFont="1" applyFill="1" applyBorder="1"/>
    <xf numFmtId="0" fontId="16" fillId="0" borderId="43" xfId="0" applyFont="1" applyFill="1" applyBorder="1"/>
    <xf numFmtId="0" fontId="7" fillId="5" borderId="2" xfId="0" applyFont="1" applyFill="1" applyBorder="1" applyAlignment="1">
      <alignment horizontal="center"/>
    </xf>
    <xf numFmtId="0" fontId="34" fillId="5" borderId="30" xfId="0" applyFont="1" applyFill="1" applyBorder="1"/>
    <xf numFmtId="0" fontId="34" fillId="5" borderId="31" xfId="0" applyFont="1" applyFill="1" applyBorder="1"/>
    <xf numFmtId="0" fontId="34" fillId="5" borderId="18" xfId="0" applyFont="1" applyFill="1" applyBorder="1"/>
    <xf numFmtId="0" fontId="34" fillId="5" borderId="38" xfId="0" applyFont="1" applyFill="1" applyBorder="1"/>
    <xf numFmtId="0" fontId="34" fillId="5" borderId="39" xfId="0" applyFont="1" applyFill="1" applyBorder="1"/>
    <xf numFmtId="0" fontId="34" fillId="5" borderId="40" xfId="0" applyFont="1" applyFill="1" applyBorder="1"/>
    <xf numFmtId="0" fontId="0" fillId="0" borderId="38" xfId="0" applyBorder="1"/>
    <xf numFmtId="20" fontId="28" fillId="0" borderId="23" xfId="0" applyNumberFormat="1" applyFont="1" applyFill="1" applyBorder="1" applyAlignment="1">
      <alignment horizontal="center"/>
    </xf>
    <xf numFmtId="20" fontId="33" fillId="5" borderId="23" xfId="0" applyNumberFormat="1" applyFont="1" applyFill="1" applyBorder="1" applyAlignment="1">
      <alignment horizontal="center"/>
    </xf>
    <xf numFmtId="20" fontId="28" fillId="0" borderId="12" xfId="0" applyNumberFormat="1" applyFont="1" applyFill="1" applyBorder="1" applyAlignment="1">
      <alignment horizontal="center"/>
    </xf>
    <xf numFmtId="20" fontId="28" fillId="0" borderId="41" xfId="0" applyNumberFormat="1" applyFont="1" applyFill="1" applyBorder="1" applyAlignment="1">
      <alignment horizontal="center"/>
    </xf>
    <xf numFmtId="20" fontId="28" fillId="0" borderId="8" xfId="0" applyNumberFormat="1" applyFont="1" applyFill="1" applyBorder="1" applyAlignment="1">
      <alignment horizontal="center"/>
    </xf>
    <xf numFmtId="20" fontId="33" fillId="5" borderId="29" xfId="0" applyNumberFormat="1" applyFont="1" applyFill="1" applyBorder="1" applyAlignment="1">
      <alignment horizontal="center"/>
    </xf>
    <xf numFmtId="20" fontId="33" fillId="5" borderId="12" xfId="0" applyNumberFormat="1" applyFont="1" applyFill="1" applyBorder="1" applyAlignment="1">
      <alignment horizontal="center"/>
    </xf>
    <xf numFmtId="0" fontId="29" fillId="0" borderId="0" xfId="0" applyFont="1" applyFill="1" applyAlignment="1">
      <alignment horizontal="center"/>
    </xf>
    <xf numFmtId="0" fontId="35" fillId="0" borderId="2" xfId="0" applyFont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5" fillId="0" borderId="25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7" fillId="8" borderId="20" xfId="0" applyFont="1" applyFill="1" applyBorder="1" applyAlignment="1">
      <alignment horizontal="center"/>
    </xf>
    <xf numFmtId="0" fontId="27" fillId="8" borderId="24" xfId="0" applyFont="1" applyFill="1" applyBorder="1" applyAlignment="1">
      <alignment horizontal="center"/>
    </xf>
    <xf numFmtId="0" fontId="27" fillId="8" borderId="3" xfId="0" applyFont="1" applyFill="1" applyBorder="1" applyAlignment="1">
      <alignment horizontal="center"/>
    </xf>
    <xf numFmtId="0" fontId="30" fillId="5" borderId="35" xfId="0" applyFont="1" applyFill="1" applyBorder="1" applyAlignment="1">
      <alignment horizontal="center" vertical="center" wrapText="1"/>
    </xf>
    <xf numFmtId="0" fontId="30" fillId="5" borderId="25" xfId="0" applyFont="1" applyFill="1" applyBorder="1" applyAlignment="1">
      <alignment horizontal="center" vertical="center" wrapText="1"/>
    </xf>
    <xf numFmtId="0" fontId="30" fillId="5" borderId="36" xfId="0" applyFont="1" applyFill="1" applyBorder="1" applyAlignment="1">
      <alignment horizontal="center" vertical="center" wrapText="1"/>
    </xf>
    <xf numFmtId="0" fontId="30" fillId="5" borderId="32" xfId="0" applyFont="1" applyFill="1" applyBorder="1" applyAlignment="1">
      <alignment horizontal="center" vertical="center" wrapText="1"/>
    </xf>
    <xf numFmtId="0" fontId="30" fillId="5" borderId="0" xfId="0" applyFont="1" applyFill="1" applyBorder="1" applyAlignment="1">
      <alignment horizontal="center" vertical="center" wrapText="1"/>
    </xf>
    <xf numFmtId="0" fontId="30" fillId="5" borderId="37" xfId="0" applyFont="1" applyFill="1" applyBorder="1" applyAlignment="1">
      <alignment horizontal="center" vertical="center" wrapText="1"/>
    </xf>
    <xf numFmtId="0" fontId="30" fillId="5" borderId="27" xfId="0" applyFont="1" applyFill="1" applyBorder="1" applyAlignment="1">
      <alignment horizontal="center" vertical="center" wrapText="1"/>
    </xf>
    <xf numFmtId="0" fontId="30" fillId="5" borderId="26" xfId="0" applyFont="1" applyFill="1" applyBorder="1" applyAlignment="1">
      <alignment horizontal="center" vertical="center" wrapText="1"/>
    </xf>
    <xf numFmtId="0" fontId="30" fillId="5" borderId="17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/>
    </xf>
    <xf numFmtId="0" fontId="22" fillId="0" borderId="26" xfId="0" applyFont="1" applyBorder="1" applyAlignment="1">
      <alignment horizontal="center"/>
    </xf>
    <xf numFmtId="0" fontId="24" fillId="6" borderId="20" xfId="0" applyFont="1" applyFill="1" applyBorder="1" applyAlignment="1">
      <alignment horizontal="center"/>
    </xf>
    <xf numFmtId="0" fontId="24" fillId="6" borderId="24" xfId="0" applyFont="1" applyFill="1" applyBorder="1" applyAlignment="1">
      <alignment horizontal="center"/>
    </xf>
    <xf numFmtId="0" fontId="24" fillId="6" borderId="3" xfId="0" applyFont="1" applyFill="1" applyBorder="1" applyAlignment="1">
      <alignment horizontal="center"/>
    </xf>
    <xf numFmtId="0" fontId="25" fillId="7" borderId="0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7" fillId="8" borderId="27" xfId="0" applyFont="1" applyFill="1" applyBorder="1" applyAlignment="1">
      <alignment horizontal="center"/>
    </xf>
    <xf numFmtId="0" fontId="27" fillId="8" borderId="26" xfId="0" applyFont="1" applyFill="1" applyBorder="1" applyAlignment="1">
      <alignment horizontal="center"/>
    </xf>
    <xf numFmtId="0" fontId="27" fillId="8" borderId="17" xfId="0" applyFont="1" applyFill="1" applyBorder="1" applyAlignment="1">
      <alignment horizontal="center"/>
    </xf>
    <xf numFmtId="0" fontId="27" fillId="8" borderId="0" xfId="0" applyFont="1" applyFill="1" applyBorder="1" applyAlignment="1">
      <alignment horizontal="center"/>
    </xf>
    <xf numFmtId="0" fontId="27" fillId="8" borderId="37" xfId="0" applyFont="1" applyFill="1" applyBorder="1" applyAlignment="1">
      <alignment horizontal="center"/>
    </xf>
    <xf numFmtId="0" fontId="27" fillId="8" borderId="35" xfId="0" applyFont="1" applyFill="1" applyBorder="1" applyAlignment="1">
      <alignment horizontal="center"/>
    </xf>
    <xf numFmtId="0" fontId="27" fillId="8" borderId="25" xfId="0" applyFont="1" applyFill="1" applyBorder="1" applyAlignment="1">
      <alignment horizontal="center"/>
    </xf>
    <xf numFmtId="0" fontId="27" fillId="8" borderId="36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24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20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24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7" fillId="0" borderId="18" xfId="0" quotePrefix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8" xfId="0" applyFont="1" applyBorder="1" applyAlignment="1" applyProtection="1">
      <alignment horizontal="center"/>
    </xf>
    <xf numFmtId="0" fontId="6" fillId="0" borderId="18" xfId="0" quotePrefix="1" applyFont="1" applyBorder="1" applyAlignment="1">
      <alignment horizontal="center"/>
    </xf>
    <xf numFmtId="0" fontId="5" fillId="0" borderId="18" xfId="0" quotePrefix="1" applyFont="1" applyBorder="1" applyAlignment="1" applyProtection="1">
      <alignment horizontal="center"/>
    </xf>
    <xf numFmtId="0" fontId="32" fillId="0" borderId="18" xfId="0" applyFont="1" applyBorder="1" applyAlignment="1">
      <alignment horizontal="center"/>
    </xf>
    <xf numFmtId="0" fontId="6" fillId="0" borderId="23" xfId="0" applyFont="1" applyBorder="1"/>
    <xf numFmtId="0" fontId="6" fillId="0" borderId="12" xfId="0" applyFont="1" applyBorder="1"/>
    <xf numFmtId="0" fontId="11" fillId="0" borderId="13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7" fillId="0" borderId="13" xfId="0" quotePrefix="1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3" xfId="0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center"/>
    </xf>
    <xf numFmtId="0" fontId="20" fillId="0" borderId="50" xfId="0" applyFont="1" applyFill="1" applyBorder="1" applyAlignment="1">
      <alignment horizontal="center"/>
    </xf>
    <xf numFmtId="0" fontId="20" fillId="5" borderId="21" xfId="0" applyFont="1" applyFill="1" applyBorder="1" applyAlignment="1">
      <alignment horizontal="center"/>
    </xf>
    <xf numFmtId="0" fontId="5" fillId="5" borderId="2" xfId="0" applyFont="1" applyFill="1" applyBorder="1" applyAlignment="1" applyProtection="1">
      <alignment horizontal="center"/>
    </xf>
    <xf numFmtId="0" fontId="6" fillId="5" borderId="2" xfId="0" applyFont="1" applyFill="1" applyBorder="1" applyAlignment="1" applyProtection="1">
      <alignment horizontal="center"/>
    </xf>
    <xf numFmtId="0" fontId="6" fillId="0" borderId="18" xfId="0" quotePrefix="1" applyFont="1" applyBorder="1" applyAlignment="1" applyProtection="1">
      <alignment horizontal="center"/>
    </xf>
    <xf numFmtId="0" fontId="5" fillId="5" borderId="9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tabSelected="1" zoomScale="85" zoomScaleNormal="85" workbookViewId="0">
      <selection sqref="A1:L1"/>
    </sheetView>
  </sheetViews>
  <sheetFormatPr baseColWidth="10" defaultRowHeight="19.5"/>
  <cols>
    <col min="1" max="1" width="37.7109375" style="43" bestFit="1" customWidth="1"/>
    <col min="2" max="2" width="9.7109375" style="43" customWidth="1"/>
    <col min="3" max="10" width="6.7109375" style="71" customWidth="1"/>
    <col min="11" max="11" width="6.28515625" style="43" customWidth="1"/>
    <col min="12" max="12" width="8.28515625" style="43" customWidth="1"/>
    <col min="13" max="13" width="7.140625" style="72" customWidth="1"/>
    <col min="14" max="14" width="12.85546875" style="43" hidden="1" customWidth="1"/>
    <col min="15" max="15" width="11.42578125" style="1" customWidth="1"/>
    <col min="16" max="16" width="11.42578125" style="1"/>
    <col min="18" max="16384" width="11.42578125" style="1"/>
  </cols>
  <sheetData>
    <row r="1" spans="1:14" ht="30.75">
      <c r="A1" s="131" t="s">
        <v>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50"/>
      <c r="N1" s="1"/>
    </row>
    <row r="2" spans="1:14" ht="30.75">
      <c r="A2" s="131" t="s">
        <v>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50"/>
      <c r="N2" s="1"/>
    </row>
    <row r="3" spans="1:14" ht="20.25" thickBo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0"/>
      <c r="N3" s="1"/>
    </row>
    <row r="4" spans="1:14" ht="26.25" thickBot="1">
      <c r="A4" s="132" t="s">
        <v>83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4"/>
      <c r="M4" s="50"/>
      <c r="N4" s="1"/>
    </row>
    <row r="5" spans="1:14" ht="26.25" thickBot="1">
      <c r="A5" s="132" t="s">
        <v>37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4"/>
      <c r="M5" s="50"/>
      <c r="N5" s="1"/>
    </row>
    <row r="6" spans="1:14" ht="37.5">
      <c r="A6" s="135" t="s">
        <v>11</v>
      </c>
      <c r="B6" s="135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50"/>
      <c r="N6" s="1"/>
    </row>
    <row r="7" spans="1:14" ht="2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50"/>
      <c r="N7" s="1"/>
    </row>
    <row r="8" spans="1:14">
      <c r="A8" s="136" t="s">
        <v>19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50"/>
      <c r="N8" s="1"/>
    </row>
    <row r="9" spans="1:14">
      <c r="A9" s="137" t="s">
        <v>84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50"/>
      <c r="N9" s="1"/>
    </row>
    <row r="10" spans="1:14" ht="20.25" thickBo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0"/>
      <c r="N10" s="1"/>
    </row>
    <row r="11" spans="1:14" ht="20.25" thickBot="1">
      <c r="A11" s="128" t="s">
        <v>208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30"/>
      <c r="M11" s="50"/>
      <c r="N11" s="1"/>
    </row>
    <row r="12" spans="1:14" s="3" customFormat="1" ht="20.25" thickBot="1">
      <c r="A12" s="4" t="s">
        <v>0</v>
      </c>
      <c r="B12" s="6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2</v>
      </c>
      <c r="I12" s="4" t="s">
        <v>3</v>
      </c>
      <c r="J12" s="4" t="s">
        <v>4</v>
      </c>
      <c r="K12" s="4" t="s">
        <v>5</v>
      </c>
      <c r="L12" s="49" t="s">
        <v>12</v>
      </c>
      <c r="M12" s="51" t="s">
        <v>53</v>
      </c>
    </row>
    <row r="13" spans="1:14">
      <c r="A13" s="42" t="s">
        <v>96</v>
      </c>
      <c r="B13" s="7" t="s">
        <v>32</v>
      </c>
      <c r="C13" s="12">
        <v>3</v>
      </c>
      <c r="D13" s="9">
        <v>36</v>
      </c>
      <c r="E13" s="9">
        <v>39</v>
      </c>
      <c r="F13" s="5">
        <f>SUM(D13+E13)</f>
        <v>75</v>
      </c>
      <c r="G13" s="63">
        <f>(F13-C13)</f>
        <v>72</v>
      </c>
      <c r="H13" s="61">
        <v>35</v>
      </c>
      <c r="I13" s="62">
        <v>35</v>
      </c>
      <c r="J13" s="62">
        <f>SUM(H13:I13)</f>
        <v>70</v>
      </c>
      <c r="K13" s="64">
        <f>+(J13-C13)</f>
        <v>67</v>
      </c>
      <c r="L13" s="207">
        <f>SUM(G13+K13)</f>
        <v>139</v>
      </c>
      <c r="M13" s="66">
        <f>(F13+J13)</f>
        <v>145</v>
      </c>
      <c r="N13" s="47">
        <v>36513</v>
      </c>
    </row>
    <row r="14" spans="1:14">
      <c r="A14" s="42" t="s">
        <v>122</v>
      </c>
      <c r="B14" s="7" t="s">
        <v>32</v>
      </c>
      <c r="C14" s="12">
        <v>8</v>
      </c>
      <c r="D14" s="9">
        <v>39</v>
      </c>
      <c r="E14" s="9">
        <v>40</v>
      </c>
      <c r="F14" s="5">
        <f>SUM(D14+E14)</f>
        <v>79</v>
      </c>
      <c r="G14" s="63">
        <f>(F14-C14)</f>
        <v>71</v>
      </c>
      <c r="H14" s="61">
        <v>39</v>
      </c>
      <c r="I14" s="62">
        <v>37</v>
      </c>
      <c r="J14" s="62">
        <f>SUM(H14:I14)</f>
        <v>76</v>
      </c>
      <c r="K14" s="64">
        <f>+(J14-C14)</f>
        <v>68</v>
      </c>
      <c r="L14" s="207">
        <f>SUM(G14+K14)</f>
        <v>139</v>
      </c>
      <c r="M14" s="66">
        <f>(F14+J14)</f>
        <v>155</v>
      </c>
      <c r="N14" s="47">
        <v>24765</v>
      </c>
    </row>
    <row r="15" spans="1:14">
      <c r="A15" s="42" t="s">
        <v>94</v>
      </c>
      <c r="B15" s="7" t="s">
        <v>32</v>
      </c>
      <c r="C15" s="12">
        <v>2</v>
      </c>
      <c r="D15" s="9">
        <v>35</v>
      </c>
      <c r="E15" s="9">
        <v>36</v>
      </c>
      <c r="F15" s="111">
        <f>SUM(D15+E15)</f>
        <v>71</v>
      </c>
      <c r="G15" s="63">
        <f>(F15-C15)</f>
        <v>69</v>
      </c>
      <c r="H15" s="61">
        <v>34</v>
      </c>
      <c r="I15" s="62">
        <v>38</v>
      </c>
      <c r="J15" s="62">
        <f>SUM(H15:I15)</f>
        <v>72</v>
      </c>
      <c r="K15" s="64">
        <f>+(J15-C15)</f>
        <v>70</v>
      </c>
      <c r="L15" s="65">
        <f>SUM(G15+K15)</f>
        <v>139</v>
      </c>
      <c r="M15" s="203">
        <f>(F15+J15)</f>
        <v>143</v>
      </c>
      <c r="N15" s="47">
        <v>36763</v>
      </c>
    </row>
    <row r="16" spans="1:14">
      <c r="A16" s="42" t="s">
        <v>129</v>
      </c>
      <c r="B16" s="7" t="s">
        <v>33</v>
      </c>
      <c r="C16" s="12">
        <v>9</v>
      </c>
      <c r="D16" s="9">
        <v>41</v>
      </c>
      <c r="E16" s="9">
        <v>38</v>
      </c>
      <c r="F16" s="5">
        <f>SUM(D16+E16)</f>
        <v>79</v>
      </c>
      <c r="G16" s="63">
        <f>(F16-C16)</f>
        <v>70</v>
      </c>
      <c r="H16" s="61">
        <v>40</v>
      </c>
      <c r="I16" s="62">
        <v>39</v>
      </c>
      <c r="J16" s="62">
        <f>SUM(H16:I16)</f>
        <v>79</v>
      </c>
      <c r="K16" s="64">
        <f>+(J16-C16)</f>
        <v>70</v>
      </c>
      <c r="L16" s="65">
        <f>SUM(G16+K16)</f>
        <v>140</v>
      </c>
      <c r="M16" s="66">
        <f>(F16+J16)</f>
        <v>158</v>
      </c>
      <c r="N16" s="47">
        <v>23787</v>
      </c>
    </row>
    <row r="17" spans="1:14">
      <c r="A17" s="42" t="s">
        <v>41</v>
      </c>
      <c r="B17" s="7" t="s">
        <v>30</v>
      </c>
      <c r="C17" s="12">
        <v>2</v>
      </c>
      <c r="D17" s="9">
        <v>35</v>
      </c>
      <c r="E17" s="9">
        <v>36</v>
      </c>
      <c r="F17" s="111">
        <f>SUM(D17+E17)</f>
        <v>71</v>
      </c>
      <c r="G17" s="63">
        <f>(F17-C17)</f>
        <v>69</v>
      </c>
      <c r="H17" s="61">
        <v>35</v>
      </c>
      <c r="I17" s="62">
        <v>38</v>
      </c>
      <c r="J17" s="62">
        <f>SUM(H17:I17)</f>
        <v>73</v>
      </c>
      <c r="K17" s="64">
        <f>+(J17-C17)</f>
        <v>71</v>
      </c>
      <c r="L17" s="65">
        <f>SUM(G17+K17)</f>
        <v>140</v>
      </c>
      <c r="M17" s="203">
        <f>(F17+J17)</f>
        <v>144</v>
      </c>
      <c r="N17" s="47">
        <v>25144</v>
      </c>
    </row>
    <row r="18" spans="1:14">
      <c r="A18" s="42" t="s">
        <v>45</v>
      </c>
      <c r="B18" s="7" t="s">
        <v>32</v>
      </c>
      <c r="C18" s="12">
        <v>8</v>
      </c>
      <c r="D18" s="9">
        <v>38</v>
      </c>
      <c r="E18" s="9">
        <v>39</v>
      </c>
      <c r="F18" s="5">
        <f>SUM(D18+E18)</f>
        <v>77</v>
      </c>
      <c r="G18" s="63">
        <f>(F18-C18)</f>
        <v>69</v>
      </c>
      <c r="H18" s="61">
        <v>38</v>
      </c>
      <c r="I18" s="62">
        <v>41</v>
      </c>
      <c r="J18" s="62">
        <f>SUM(H18:I18)</f>
        <v>79</v>
      </c>
      <c r="K18" s="64">
        <f>+(J18-C18)</f>
        <v>71</v>
      </c>
      <c r="L18" s="65">
        <f>SUM(G18+K18)</f>
        <v>140</v>
      </c>
      <c r="M18" s="66">
        <f>(F18+J18)</f>
        <v>156</v>
      </c>
      <c r="N18" s="47">
        <v>21940</v>
      </c>
    </row>
    <row r="19" spans="1:14">
      <c r="A19" s="42" t="s">
        <v>97</v>
      </c>
      <c r="B19" s="7" t="s">
        <v>25</v>
      </c>
      <c r="C19" s="12">
        <v>3</v>
      </c>
      <c r="D19" s="9">
        <v>31</v>
      </c>
      <c r="E19" s="9">
        <v>41</v>
      </c>
      <c r="F19" s="111">
        <f>SUM(D19+E19)</f>
        <v>72</v>
      </c>
      <c r="G19" s="63">
        <f>(F19-C19)</f>
        <v>69</v>
      </c>
      <c r="H19" s="61">
        <v>38</v>
      </c>
      <c r="I19" s="62">
        <v>37</v>
      </c>
      <c r="J19" s="62">
        <f>SUM(H19:I19)</f>
        <v>75</v>
      </c>
      <c r="K19" s="64">
        <f>+(J19-C19)</f>
        <v>72</v>
      </c>
      <c r="L19" s="65">
        <f>SUM(G19+K19)</f>
        <v>141</v>
      </c>
      <c r="M19" s="66">
        <f>(F19+J19)</f>
        <v>147</v>
      </c>
      <c r="N19" s="47">
        <v>30234</v>
      </c>
    </row>
    <row r="20" spans="1:14">
      <c r="A20" s="42" t="s">
        <v>99</v>
      </c>
      <c r="B20" s="7" t="s">
        <v>32</v>
      </c>
      <c r="C20" s="12">
        <v>4</v>
      </c>
      <c r="D20" s="9">
        <v>39</v>
      </c>
      <c r="E20" s="9">
        <v>37</v>
      </c>
      <c r="F20" s="5">
        <f>SUM(D20+E20)</f>
        <v>76</v>
      </c>
      <c r="G20" s="63">
        <f>(F20-C20)</f>
        <v>72</v>
      </c>
      <c r="H20" s="61">
        <v>37</v>
      </c>
      <c r="I20" s="62">
        <v>37</v>
      </c>
      <c r="J20" s="62">
        <f>SUM(H20:I20)</f>
        <v>74</v>
      </c>
      <c r="K20" s="64">
        <f>+(J20-C20)</f>
        <v>70</v>
      </c>
      <c r="L20" s="65">
        <f>SUM(G20+K20)</f>
        <v>142</v>
      </c>
      <c r="M20" s="66">
        <f>(F20+J20)</f>
        <v>150</v>
      </c>
      <c r="N20" s="47">
        <v>33534</v>
      </c>
    </row>
    <row r="21" spans="1:14">
      <c r="A21" s="42" t="s">
        <v>109</v>
      </c>
      <c r="B21" s="7" t="s">
        <v>22</v>
      </c>
      <c r="C21" s="12">
        <v>6</v>
      </c>
      <c r="D21" s="9">
        <v>38</v>
      </c>
      <c r="E21" s="9">
        <v>40</v>
      </c>
      <c r="F21" s="5">
        <f>SUM(D21+E21)</f>
        <v>78</v>
      </c>
      <c r="G21" s="63">
        <f>(F21-C21)</f>
        <v>72</v>
      </c>
      <c r="H21" s="61">
        <v>39</v>
      </c>
      <c r="I21" s="62">
        <v>37</v>
      </c>
      <c r="J21" s="62">
        <f>SUM(H21:I21)</f>
        <v>76</v>
      </c>
      <c r="K21" s="64">
        <f>+(J21-C21)</f>
        <v>70</v>
      </c>
      <c r="L21" s="65">
        <f>SUM(G21+K21)</f>
        <v>142</v>
      </c>
      <c r="M21" s="66">
        <f>(F21+J21)</f>
        <v>154</v>
      </c>
      <c r="N21" s="47">
        <v>27435</v>
      </c>
    </row>
    <row r="22" spans="1:14">
      <c r="A22" s="42" t="s">
        <v>128</v>
      </c>
      <c r="B22" s="7" t="s">
        <v>32</v>
      </c>
      <c r="C22" s="12">
        <v>9</v>
      </c>
      <c r="D22" s="9">
        <v>38</v>
      </c>
      <c r="E22" s="9">
        <v>42</v>
      </c>
      <c r="F22" s="5">
        <f>SUM(D22+E22)</f>
        <v>80</v>
      </c>
      <c r="G22" s="63">
        <f>(F22-C22)</f>
        <v>71</v>
      </c>
      <c r="H22" s="61">
        <v>42</v>
      </c>
      <c r="I22" s="62">
        <v>38</v>
      </c>
      <c r="J22" s="62">
        <f>SUM(H22:I22)</f>
        <v>80</v>
      </c>
      <c r="K22" s="64">
        <f>+(J22-C22)</f>
        <v>71</v>
      </c>
      <c r="L22" s="65">
        <f>SUM(G22+K22)</f>
        <v>142</v>
      </c>
      <c r="M22" s="66">
        <f>(F22+J22)</f>
        <v>160</v>
      </c>
      <c r="N22" s="47">
        <v>23520</v>
      </c>
    </row>
    <row r="23" spans="1:14">
      <c r="A23" s="42" t="s">
        <v>88</v>
      </c>
      <c r="B23" s="7" t="s">
        <v>25</v>
      </c>
      <c r="C23" s="12">
        <v>1</v>
      </c>
      <c r="D23" s="9">
        <v>39</v>
      </c>
      <c r="E23" s="9">
        <v>37</v>
      </c>
      <c r="F23" s="5">
        <f>SUM(D23+E23)</f>
        <v>76</v>
      </c>
      <c r="G23" s="63">
        <f>(F23-C23)</f>
        <v>75</v>
      </c>
      <c r="H23" s="61">
        <v>37</v>
      </c>
      <c r="I23" s="62">
        <v>32</v>
      </c>
      <c r="J23" s="62">
        <f>SUM(H23:I23)</f>
        <v>69</v>
      </c>
      <c r="K23" s="64">
        <f>+(J23-C23)</f>
        <v>68</v>
      </c>
      <c r="L23" s="65">
        <f>SUM(G23+K23)</f>
        <v>143</v>
      </c>
      <c r="M23" s="66">
        <f>(F23+J23)</f>
        <v>145</v>
      </c>
      <c r="N23" s="47">
        <v>36181</v>
      </c>
    </row>
    <row r="24" spans="1:14">
      <c r="A24" s="42" t="s">
        <v>59</v>
      </c>
      <c r="B24" s="7" t="s">
        <v>23</v>
      </c>
      <c r="C24" s="12">
        <v>6</v>
      </c>
      <c r="D24" s="9">
        <v>40</v>
      </c>
      <c r="E24" s="9">
        <v>41</v>
      </c>
      <c r="F24" s="5">
        <f>SUM(D24+E24)</f>
        <v>81</v>
      </c>
      <c r="G24" s="63">
        <f>(F24-C24)</f>
        <v>75</v>
      </c>
      <c r="H24" s="61">
        <v>37</v>
      </c>
      <c r="I24" s="62">
        <v>37</v>
      </c>
      <c r="J24" s="62">
        <f>SUM(H24:I24)</f>
        <v>74</v>
      </c>
      <c r="K24" s="64">
        <f>+(J24-C24)</f>
        <v>68</v>
      </c>
      <c r="L24" s="65">
        <f>SUM(G24+K24)</f>
        <v>143</v>
      </c>
      <c r="M24" s="66">
        <f>(F24+J24)</f>
        <v>155</v>
      </c>
      <c r="N24" s="47">
        <v>27799</v>
      </c>
    </row>
    <row r="25" spans="1:14">
      <c r="A25" s="42" t="s">
        <v>124</v>
      </c>
      <c r="B25" s="7" t="s">
        <v>32</v>
      </c>
      <c r="C25" s="12">
        <v>8</v>
      </c>
      <c r="D25" s="9">
        <v>42</v>
      </c>
      <c r="E25" s="9">
        <v>37</v>
      </c>
      <c r="F25" s="5">
        <f>SUM(D25+E25)</f>
        <v>79</v>
      </c>
      <c r="G25" s="63">
        <f>(F25-C25)</f>
        <v>71</v>
      </c>
      <c r="H25" s="61">
        <v>39</v>
      </c>
      <c r="I25" s="62">
        <v>41</v>
      </c>
      <c r="J25" s="62">
        <f>SUM(H25:I25)</f>
        <v>80</v>
      </c>
      <c r="K25" s="64">
        <f>+(J25-C25)</f>
        <v>72</v>
      </c>
      <c r="L25" s="65">
        <f>SUM(G25+K25)</f>
        <v>143</v>
      </c>
      <c r="M25" s="66">
        <f>(F25+J25)</f>
        <v>159</v>
      </c>
      <c r="N25" s="47">
        <v>26383</v>
      </c>
    </row>
    <row r="26" spans="1:14">
      <c r="A26" s="42" t="s">
        <v>104</v>
      </c>
      <c r="B26" s="7" t="s">
        <v>44</v>
      </c>
      <c r="C26" s="12">
        <v>5</v>
      </c>
      <c r="D26" s="9">
        <v>37</v>
      </c>
      <c r="E26" s="9">
        <v>43</v>
      </c>
      <c r="F26" s="5">
        <f>SUM(D26+E26)</f>
        <v>80</v>
      </c>
      <c r="G26" s="63">
        <f>(F26-C26)</f>
        <v>75</v>
      </c>
      <c r="H26" s="61">
        <v>38</v>
      </c>
      <c r="I26" s="62">
        <v>37</v>
      </c>
      <c r="J26" s="62">
        <f>SUM(H26:I26)</f>
        <v>75</v>
      </c>
      <c r="K26" s="64">
        <f>+(J26-C26)</f>
        <v>70</v>
      </c>
      <c r="L26" s="65">
        <f>SUM(G26+K26)</f>
        <v>145</v>
      </c>
      <c r="M26" s="66">
        <f>(F26+J26)</f>
        <v>155</v>
      </c>
      <c r="N26" s="47">
        <v>26705</v>
      </c>
    </row>
    <row r="27" spans="1:14">
      <c r="A27" s="42" t="s">
        <v>130</v>
      </c>
      <c r="B27" s="7" t="s">
        <v>23</v>
      </c>
      <c r="C27" s="12">
        <v>9</v>
      </c>
      <c r="D27" s="9">
        <v>40</v>
      </c>
      <c r="E27" s="9">
        <v>39</v>
      </c>
      <c r="F27" s="5">
        <f>SUM(D27+E27)</f>
        <v>79</v>
      </c>
      <c r="G27" s="63">
        <f>(F27-C27)</f>
        <v>70</v>
      </c>
      <c r="H27" s="61">
        <v>41</v>
      </c>
      <c r="I27" s="62">
        <v>43</v>
      </c>
      <c r="J27" s="62">
        <f>SUM(H27:I27)</f>
        <v>84</v>
      </c>
      <c r="K27" s="64">
        <f>+(J27-C27)</f>
        <v>75</v>
      </c>
      <c r="L27" s="65">
        <f>SUM(G27+K27)</f>
        <v>145</v>
      </c>
      <c r="M27" s="66">
        <f>(F27+J27)</f>
        <v>163</v>
      </c>
      <c r="N27" s="47">
        <v>27443</v>
      </c>
    </row>
    <row r="28" spans="1:14">
      <c r="A28" s="42" t="s">
        <v>28</v>
      </c>
      <c r="B28" s="7" t="s">
        <v>26</v>
      </c>
      <c r="C28" s="12">
        <v>2</v>
      </c>
      <c r="D28" s="9">
        <v>37</v>
      </c>
      <c r="E28" s="9">
        <v>38</v>
      </c>
      <c r="F28" s="111">
        <f>SUM(D28+E28)</f>
        <v>75</v>
      </c>
      <c r="G28" s="63">
        <f>(F28-C28)</f>
        <v>73</v>
      </c>
      <c r="H28" s="61">
        <v>38</v>
      </c>
      <c r="I28" s="62">
        <v>37</v>
      </c>
      <c r="J28" s="62">
        <f>SUM(H28:I28)</f>
        <v>75</v>
      </c>
      <c r="K28" s="64">
        <f>+(J28-C28)</f>
        <v>73</v>
      </c>
      <c r="L28" s="65">
        <f>SUM(G28+K28)</f>
        <v>146</v>
      </c>
      <c r="M28" s="66">
        <f>(F28+J28)</f>
        <v>150</v>
      </c>
      <c r="N28" s="47">
        <v>27313</v>
      </c>
    </row>
    <row r="29" spans="1:14">
      <c r="A29" s="42" t="s">
        <v>93</v>
      </c>
      <c r="B29" s="7" t="s">
        <v>32</v>
      </c>
      <c r="C29" s="12">
        <v>2</v>
      </c>
      <c r="D29" s="9">
        <v>38</v>
      </c>
      <c r="E29" s="9">
        <v>38</v>
      </c>
      <c r="F29" s="5">
        <f>SUM(D29+E29)</f>
        <v>76</v>
      </c>
      <c r="G29" s="63">
        <f>(F29-C29)</f>
        <v>74</v>
      </c>
      <c r="H29" s="61">
        <v>38</v>
      </c>
      <c r="I29" s="62">
        <v>37</v>
      </c>
      <c r="J29" s="62">
        <f>SUM(H29:I29)</f>
        <v>75</v>
      </c>
      <c r="K29" s="64">
        <f>+(J29-C29)</f>
        <v>73</v>
      </c>
      <c r="L29" s="65">
        <f>SUM(G29+K29)</f>
        <v>147</v>
      </c>
      <c r="M29" s="66">
        <f>(F29+J29)</f>
        <v>151</v>
      </c>
      <c r="N29" s="47">
        <v>33562</v>
      </c>
    </row>
    <row r="30" spans="1:14">
      <c r="A30" s="42" t="s">
        <v>125</v>
      </c>
      <c r="B30" s="7" t="s">
        <v>32</v>
      </c>
      <c r="C30" s="12">
        <v>8</v>
      </c>
      <c r="D30" s="9">
        <v>41</v>
      </c>
      <c r="E30" s="9">
        <v>42</v>
      </c>
      <c r="F30" s="5">
        <f>SUM(D30+E30)</f>
        <v>83</v>
      </c>
      <c r="G30" s="63">
        <f>(F30-C30)</f>
        <v>75</v>
      </c>
      <c r="H30" s="61">
        <v>41</v>
      </c>
      <c r="I30" s="62">
        <v>40</v>
      </c>
      <c r="J30" s="62">
        <f>SUM(H30:I30)</f>
        <v>81</v>
      </c>
      <c r="K30" s="64">
        <f>+(J30-C30)</f>
        <v>73</v>
      </c>
      <c r="L30" s="65">
        <f>SUM(G30+K30)</f>
        <v>148</v>
      </c>
      <c r="M30" s="66">
        <f>(F30+J30)</f>
        <v>164</v>
      </c>
      <c r="N30" s="47">
        <v>38299</v>
      </c>
    </row>
    <row r="31" spans="1:14">
      <c r="A31" s="42" t="s">
        <v>126</v>
      </c>
      <c r="B31" s="7" t="s">
        <v>90</v>
      </c>
      <c r="C31" s="12">
        <v>9</v>
      </c>
      <c r="D31" s="9">
        <v>44</v>
      </c>
      <c r="E31" s="9">
        <v>40</v>
      </c>
      <c r="F31" s="5">
        <f>SUM(D31+E31)</f>
        <v>84</v>
      </c>
      <c r="G31" s="63">
        <f>(F31-C31)</f>
        <v>75</v>
      </c>
      <c r="H31" s="61">
        <v>41</v>
      </c>
      <c r="I31" s="62">
        <v>41</v>
      </c>
      <c r="J31" s="62">
        <f>SUM(H31:I31)</f>
        <v>82</v>
      </c>
      <c r="K31" s="64">
        <f>+(J31-C31)</f>
        <v>73</v>
      </c>
      <c r="L31" s="65">
        <f>SUM(G31+K31)</f>
        <v>148</v>
      </c>
      <c r="M31" s="66">
        <f>(F31+J31)</f>
        <v>166</v>
      </c>
      <c r="N31" s="47">
        <v>31803</v>
      </c>
    </row>
    <row r="32" spans="1:14">
      <c r="A32" s="42" t="s">
        <v>31</v>
      </c>
      <c r="B32" s="7" t="s">
        <v>32</v>
      </c>
      <c r="C32" s="12">
        <v>4</v>
      </c>
      <c r="D32" s="9">
        <v>40</v>
      </c>
      <c r="E32" s="9">
        <v>38</v>
      </c>
      <c r="F32" s="5">
        <f>SUM(D32+E32)</f>
        <v>78</v>
      </c>
      <c r="G32" s="63">
        <f>(F32-C32)</f>
        <v>74</v>
      </c>
      <c r="H32" s="61">
        <v>40</v>
      </c>
      <c r="I32" s="62">
        <v>38</v>
      </c>
      <c r="J32" s="62">
        <f>SUM(H32:I32)</f>
        <v>78</v>
      </c>
      <c r="K32" s="64">
        <f>+(J32-C32)</f>
        <v>74</v>
      </c>
      <c r="L32" s="65">
        <f>SUM(G32+K32)</f>
        <v>148</v>
      </c>
      <c r="M32" s="66">
        <f>(F32+J32)</f>
        <v>156</v>
      </c>
      <c r="N32" s="47">
        <v>21180</v>
      </c>
    </row>
    <row r="33" spans="1:14">
      <c r="A33" s="42" t="s">
        <v>24</v>
      </c>
      <c r="B33" s="7" t="s">
        <v>25</v>
      </c>
      <c r="C33" s="12">
        <v>1</v>
      </c>
      <c r="D33" s="9">
        <v>37</v>
      </c>
      <c r="E33" s="9">
        <v>37</v>
      </c>
      <c r="F33" s="111">
        <f>SUM(D33+E33)</f>
        <v>74</v>
      </c>
      <c r="G33" s="63">
        <f>(F33-C33)</f>
        <v>73</v>
      </c>
      <c r="H33" s="61">
        <v>42</v>
      </c>
      <c r="I33" s="62">
        <v>34</v>
      </c>
      <c r="J33" s="62">
        <f>SUM(H33:I33)</f>
        <v>76</v>
      </c>
      <c r="K33" s="64">
        <f>+(J33-C33)</f>
        <v>75</v>
      </c>
      <c r="L33" s="65">
        <f>SUM(G33+K33)</f>
        <v>148</v>
      </c>
      <c r="M33" s="66">
        <f>(F33+J33)</f>
        <v>150</v>
      </c>
      <c r="N33" s="47">
        <v>26222</v>
      </c>
    </row>
    <row r="34" spans="1:14">
      <c r="A34" s="42" t="s">
        <v>89</v>
      </c>
      <c r="B34" s="7" t="s">
        <v>90</v>
      </c>
      <c r="C34" s="12">
        <v>2</v>
      </c>
      <c r="D34" s="9">
        <v>43</v>
      </c>
      <c r="E34" s="9">
        <v>41</v>
      </c>
      <c r="F34" s="5">
        <f>SUM(D34+E34)</f>
        <v>84</v>
      </c>
      <c r="G34" s="63">
        <f>(F34-C34)</f>
        <v>82</v>
      </c>
      <c r="H34" s="61">
        <v>34</v>
      </c>
      <c r="I34" s="62">
        <v>35</v>
      </c>
      <c r="J34" s="62">
        <f>SUM(H34:I34)</f>
        <v>69</v>
      </c>
      <c r="K34" s="205">
        <f>+(J34-C34)</f>
        <v>67</v>
      </c>
      <c r="L34" s="65">
        <f>SUM(G34+K34)</f>
        <v>149</v>
      </c>
      <c r="M34" s="66">
        <f>(F34+J34)</f>
        <v>153</v>
      </c>
      <c r="N34" s="47">
        <v>36587</v>
      </c>
    </row>
    <row r="35" spans="1:14">
      <c r="A35" s="42" t="s">
        <v>121</v>
      </c>
      <c r="B35" s="7" t="s">
        <v>29</v>
      </c>
      <c r="C35" s="12">
        <v>8</v>
      </c>
      <c r="D35" s="9">
        <v>45</v>
      </c>
      <c r="E35" s="9">
        <v>44</v>
      </c>
      <c r="F35" s="5">
        <f>SUM(D35+E35)</f>
        <v>89</v>
      </c>
      <c r="G35" s="63">
        <f>(F35-C35)</f>
        <v>81</v>
      </c>
      <c r="H35" s="61">
        <v>40</v>
      </c>
      <c r="I35" s="62">
        <v>36</v>
      </c>
      <c r="J35" s="62">
        <f>SUM(H35:I35)</f>
        <v>76</v>
      </c>
      <c r="K35" s="64">
        <f>+(J35-C35)</f>
        <v>68</v>
      </c>
      <c r="L35" s="65">
        <f>SUM(G35+K35)</f>
        <v>149</v>
      </c>
      <c r="M35" s="66">
        <f>(F35+J35)</f>
        <v>165</v>
      </c>
      <c r="N35" s="47">
        <v>20070</v>
      </c>
    </row>
    <row r="36" spans="1:14">
      <c r="A36" s="42" t="s">
        <v>103</v>
      </c>
      <c r="B36" s="7" t="s">
        <v>25</v>
      </c>
      <c r="C36" s="12">
        <v>5</v>
      </c>
      <c r="D36" s="9">
        <v>41</v>
      </c>
      <c r="E36" s="9">
        <v>40</v>
      </c>
      <c r="F36" s="5">
        <f>SUM(D36+E36)</f>
        <v>81</v>
      </c>
      <c r="G36" s="63">
        <f>(F36-C36)</f>
        <v>76</v>
      </c>
      <c r="H36" s="61">
        <v>40</v>
      </c>
      <c r="I36" s="62">
        <v>38</v>
      </c>
      <c r="J36" s="62">
        <f>SUM(H36:I36)</f>
        <v>78</v>
      </c>
      <c r="K36" s="64">
        <f>+(J36-C36)</f>
        <v>73</v>
      </c>
      <c r="L36" s="65">
        <f>SUM(G36+K36)</f>
        <v>149</v>
      </c>
      <c r="M36" s="66">
        <f>(F36+J36)</f>
        <v>159</v>
      </c>
      <c r="N36" s="47">
        <v>31329</v>
      </c>
    </row>
    <row r="37" spans="1:14">
      <c r="A37" s="42" t="s">
        <v>114</v>
      </c>
      <c r="B37" s="7" t="s">
        <v>32</v>
      </c>
      <c r="C37" s="12">
        <v>6</v>
      </c>
      <c r="D37" s="9">
        <v>39</v>
      </c>
      <c r="E37" s="9">
        <v>42</v>
      </c>
      <c r="F37" s="5">
        <f>SUM(D37+E37)</f>
        <v>81</v>
      </c>
      <c r="G37" s="63">
        <f>(F37-C37)</f>
        <v>75</v>
      </c>
      <c r="H37" s="61">
        <v>38</v>
      </c>
      <c r="I37" s="62">
        <v>42</v>
      </c>
      <c r="J37" s="62">
        <f>SUM(H37:I37)</f>
        <v>80</v>
      </c>
      <c r="K37" s="64">
        <f>+(J37-C37)</f>
        <v>74</v>
      </c>
      <c r="L37" s="65">
        <f>SUM(G37+K37)</f>
        <v>149</v>
      </c>
      <c r="M37" s="66">
        <f>(F37+J37)</f>
        <v>161</v>
      </c>
      <c r="N37" s="47">
        <v>21330</v>
      </c>
    </row>
    <row r="38" spans="1:14">
      <c r="A38" s="42" t="s">
        <v>60</v>
      </c>
      <c r="B38" s="7" t="s">
        <v>90</v>
      </c>
      <c r="C38" s="12">
        <v>8</v>
      </c>
      <c r="D38" s="9">
        <v>37</v>
      </c>
      <c r="E38" s="9">
        <v>44</v>
      </c>
      <c r="F38" s="5">
        <f>SUM(D38+E38)</f>
        <v>81</v>
      </c>
      <c r="G38" s="63">
        <f>(F38-C38)</f>
        <v>73</v>
      </c>
      <c r="H38" s="61">
        <v>41</v>
      </c>
      <c r="I38" s="62">
        <v>43</v>
      </c>
      <c r="J38" s="62">
        <f>SUM(H38:I38)</f>
        <v>84</v>
      </c>
      <c r="K38" s="64">
        <f>+(J38-C38)</f>
        <v>76</v>
      </c>
      <c r="L38" s="65">
        <f>SUM(G38+K38)</f>
        <v>149</v>
      </c>
      <c r="M38" s="66">
        <f>(F38+J38)</f>
        <v>165</v>
      </c>
      <c r="N38" s="47">
        <v>28522</v>
      </c>
    </row>
    <row r="39" spans="1:14">
      <c r="A39" s="42" t="s">
        <v>21</v>
      </c>
      <c r="B39" s="7" t="s">
        <v>22</v>
      </c>
      <c r="C39" s="12">
        <v>1</v>
      </c>
      <c r="D39" s="9">
        <v>39</v>
      </c>
      <c r="E39" s="9">
        <v>39</v>
      </c>
      <c r="F39" s="5">
        <f>SUM(D39+E39)</f>
        <v>78</v>
      </c>
      <c r="G39" s="63">
        <f>(F39-C39)</f>
        <v>77</v>
      </c>
      <c r="H39" s="61">
        <v>39</v>
      </c>
      <c r="I39" s="62">
        <v>35</v>
      </c>
      <c r="J39" s="62">
        <f>SUM(H39:I39)</f>
        <v>74</v>
      </c>
      <c r="K39" s="64">
        <f>+(J39-C39)</f>
        <v>73</v>
      </c>
      <c r="L39" s="65">
        <f>SUM(G39+K39)</f>
        <v>150</v>
      </c>
      <c r="M39" s="66">
        <f>(F39+J39)</f>
        <v>152</v>
      </c>
      <c r="N39" s="47">
        <v>28168</v>
      </c>
    </row>
    <row r="40" spans="1:14">
      <c r="A40" s="42" t="s">
        <v>85</v>
      </c>
      <c r="B40" s="7" t="s">
        <v>23</v>
      </c>
      <c r="C40" s="12">
        <v>-1</v>
      </c>
      <c r="D40" s="9">
        <v>38</v>
      </c>
      <c r="E40" s="9">
        <v>36</v>
      </c>
      <c r="F40" s="111">
        <f>SUM(D40+E40)</f>
        <v>74</v>
      </c>
      <c r="G40" s="63">
        <f>(F40-C40)</f>
        <v>75</v>
      </c>
      <c r="H40" s="61">
        <v>39</v>
      </c>
      <c r="I40" s="62">
        <v>35</v>
      </c>
      <c r="J40" s="62">
        <f>SUM(H40:I40)</f>
        <v>74</v>
      </c>
      <c r="K40" s="64">
        <f>+(J40-C40)</f>
        <v>75</v>
      </c>
      <c r="L40" s="65">
        <f>SUM(G40+K40)</f>
        <v>150</v>
      </c>
      <c r="M40" s="66">
        <f>(F40+J40)</f>
        <v>148</v>
      </c>
      <c r="N40" s="47">
        <v>34095</v>
      </c>
    </row>
    <row r="41" spans="1:14">
      <c r="A41" s="42" t="s">
        <v>123</v>
      </c>
      <c r="B41" s="7" t="s">
        <v>32</v>
      </c>
      <c r="C41" s="12">
        <v>8</v>
      </c>
      <c r="D41" s="9">
        <v>40</v>
      </c>
      <c r="E41" s="9">
        <v>43</v>
      </c>
      <c r="F41" s="5">
        <f>SUM(D41+E41)</f>
        <v>83</v>
      </c>
      <c r="G41" s="63">
        <f>(F41-C41)</f>
        <v>75</v>
      </c>
      <c r="H41" s="61">
        <v>41</v>
      </c>
      <c r="I41" s="62">
        <v>42</v>
      </c>
      <c r="J41" s="62">
        <f>SUM(H41:I41)</f>
        <v>83</v>
      </c>
      <c r="K41" s="64">
        <f>+(J41-C41)</f>
        <v>75</v>
      </c>
      <c r="L41" s="65">
        <f>SUM(G41+K41)</f>
        <v>150</v>
      </c>
      <c r="M41" s="66">
        <f>(F41+J41)</f>
        <v>166</v>
      </c>
      <c r="N41" s="47">
        <v>24770</v>
      </c>
    </row>
    <row r="42" spans="1:14">
      <c r="A42" s="42" t="s">
        <v>95</v>
      </c>
      <c r="B42" s="7" t="s">
        <v>23</v>
      </c>
      <c r="C42" s="12">
        <v>3</v>
      </c>
      <c r="D42" s="9">
        <v>39</v>
      </c>
      <c r="E42" s="9">
        <v>40</v>
      </c>
      <c r="F42" s="5">
        <f>SUM(D42+E42)</f>
        <v>79</v>
      </c>
      <c r="G42" s="63">
        <f>(F42-C42)</f>
        <v>76</v>
      </c>
      <c r="H42" s="61">
        <v>41</v>
      </c>
      <c r="I42" s="62">
        <v>37</v>
      </c>
      <c r="J42" s="62">
        <f>SUM(H42:I42)</f>
        <v>78</v>
      </c>
      <c r="K42" s="64">
        <f>+(J42-C42)</f>
        <v>75</v>
      </c>
      <c r="L42" s="65">
        <f>SUM(G42+K42)</f>
        <v>151</v>
      </c>
      <c r="M42" s="66">
        <f>(F42+J42)</f>
        <v>157</v>
      </c>
      <c r="N42" s="47">
        <v>30485</v>
      </c>
    </row>
    <row r="43" spans="1:14">
      <c r="A43" s="42" t="s">
        <v>119</v>
      </c>
      <c r="B43" s="7" t="s">
        <v>32</v>
      </c>
      <c r="C43" s="12">
        <v>7</v>
      </c>
      <c r="D43" s="9">
        <v>43</v>
      </c>
      <c r="E43" s="9">
        <v>40</v>
      </c>
      <c r="F43" s="5">
        <f>SUM(D43+E43)</f>
        <v>83</v>
      </c>
      <c r="G43" s="63">
        <f>(F43-C43)</f>
        <v>76</v>
      </c>
      <c r="H43" s="61">
        <v>40</v>
      </c>
      <c r="I43" s="62">
        <v>42</v>
      </c>
      <c r="J43" s="62">
        <f>SUM(H43:I43)</f>
        <v>82</v>
      </c>
      <c r="K43" s="64">
        <f>+(J43-C43)</f>
        <v>75</v>
      </c>
      <c r="L43" s="65">
        <f>SUM(G43+K43)</f>
        <v>151</v>
      </c>
      <c r="M43" s="66">
        <f>(F43+J43)</f>
        <v>165</v>
      </c>
      <c r="N43" s="47">
        <v>29148</v>
      </c>
    </row>
    <row r="44" spans="1:14">
      <c r="A44" s="42" t="s">
        <v>102</v>
      </c>
      <c r="B44" s="7" t="s">
        <v>26</v>
      </c>
      <c r="C44" s="12">
        <v>5</v>
      </c>
      <c r="D44" s="9">
        <v>40</v>
      </c>
      <c r="E44" s="9">
        <v>40</v>
      </c>
      <c r="F44" s="5">
        <f>SUM(D44+E44)</f>
        <v>80</v>
      </c>
      <c r="G44" s="63">
        <f>(F44-C44)</f>
        <v>75</v>
      </c>
      <c r="H44" s="61">
        <v>39</v>
      </c>
      <c r="I44" s="62">
        <v>42</v>
      </c>
      <c r="J44" s="62">
        <f>SUM(H44:I44)</f>
        <v>81</v>
      </c>
      <c r="K44" s="64">
        <f>+(J44-C44)</f>
        <v>76</v>
      </c>
      <c r="L44" s="65">
        <f>SUM(G44+K44)</f>
        <v>151</v>
      </c>
      <c r="M44" s="66">
        <f>(F44+J44)</f>
        <v>161</v>
      </c>
      <c r="N44" s="47">
        <v>25939</v>
      </c>
    </row>
    <row r="45" spans="1:14">
      <c r="A45" s="42" t="s">
        <v>40</v>
      </c>
      <c r="B45" s="7" t="s">
        <v>27</v>
      </c>
      <c r="C45" s="12">
        <v>0</v>
      </c>
      <c r="D45" s="9">
        <v>36</v>
      </c>
      <c r="E45" s="9">
        <v>38</v>
      </c>
      <c r="F45" s="111">
        <f>SUM(D45+E45)</f>
        <v>74</v>
      </c>
      <c r="G45" s="63">
        <f>(F45-C45)</f>
        <v>74</v>
      </c>
      <c r="H45" s="61">
        <v>40</v>
      </c>
      <c r="I45" s="62">
        <v>38</v>
      </c>
      <c r="J45" s="62">
        <f>SUM(H45:I45)</f>
        <v>78</v>
      </c>
      <c r="K45" s="64">
        <f>+(J45-C45)</f>
        <v>78</v>
      </c>
      <c r="L45" s="65">
        <f>SUM(G45+K45)</f>
        <v>152</v>
      </c>
      <c r="M45" s="66">
        <f>(F45+J45)</f>
        <v>152</v>
      </c>
      <c r="N45" s="47">
        <v>26822</v>
      </c>
    </row>
    <row r="46" spans="1:14">
      <c r="A46" s="42" t="s">
        <v>54</v>
      </c>
      <c r="B46" s="7" t="s">
        <v>22</v>
      </c>
      <c r="C46" s="12">
        <v>-1</v>
      </c>
      <c r="D46" s="9">
        <v>34</v>
      </c>
      <c r="E46" s="9">
        <v>38</v>
      </c>
      <c r="F46" s="111">
        <f>SUM(D46+E46)</f>
        <v>72</v>
      </c>
      <c r="G46" s="63">
        <f>(F46-C46)</f>
        <v>73</v>
      </c>
      <c r="H46" s="61">
        <v>40</v>
      </c>
      <c r="I46" s="62">
        <v>38</v>
      </c>
      <c r="J46" s="62">
        <f>SUM(H46:I46)</f>
        <v>78</v>
      </c>
      <c r="K46" s="64">
        <f>+(J46-C46)</f>
        <v>79</v>
      </c>
      <c r="L46" s="65">
        <f>SUM(G46+K46)</f>
        <v>152</v>
      </c>
      <c r="M46" s="66">
        <f>(F46+J46)</f>
        <v>150</v>
      </c>
      <c r="N46" s="47">
        <v>31709</v>
      </c>
    </row>
    <row r="47" spans="1:14">
      <c r="A47" s="42" t="s">
        <v>105</v>
      </c>
      <c r="B47" s="7" t="s">
        <v>44</v>
      </c>
      <c r="C47" s="12">
        <v>5</v>
      </c>
      <c r="D47" s="9">
        <v>41</v>
      </c>
      <c r="E47" s="9">
        <v>40</v>
      </c>
      <c r="F47" s="5">
        <f>SUM(D47+E47)</f>
        <v>81</v>
      </c>
      <c r="G47" s="63">
        <f>(F47-C47)</f>
        <v>76</v>
      </c>
      <c r="H47" s="61">
        <v>41</v>
      </c>
      <c r="I47" s="62">
        <v>41</v>
      </c>
      <c r="J47" s="62">
        <f>SUM(H47:I47)</f>
        <v>82</v>
      </c>
      <c r="K47" s="64">
        <f>+(J47-C47)</f>
        <v>77</v>
      </c>
      <c r="L47" s="65">
        <f>SUM(G47+K47)</f>
        <v>153</v>
      </c>
      <c r="M47" s="66">
        <f>(F47+J47)</f>
        <v>163</v>
      </c>
      <c r="N47" s="47">
        <v>27431</v>
      </c>
    </row>
    <row r="48" spans="1:14">
      <c r="A48" s="42" t="s">
        <v>91</v>
      </c>
      <c r="B48" s="7" t="s">
        <v>22</v>
      </c>
      <c r="C48" s="12">
        <v>2</v>
      </c>
      <c r="D48" s="9">
        <v>41</v>
      </c>
      <c r="E48" s="9">
        <v>40</v>
      </c>
      <c r="F48" s="5">
        <f>SUM(D48+E48)</f>
        <v>81</v>
      </c>
      <c r="G48" s="63">
        <f>(F48-C48)</f>
        <v>79</v>
      </c>
      <c r="H48" s="61">
        <v>38</v>
      </c>
      <c r="I48" s="62">
        <v>39</v>
      </c>
      <c r="J48" s="62">
        <f>SUM(H48:I48)</f>
        <v>77</v>
      </c>
      <c r="K48" s="64">
        <f>+(J48-C48)</f>
        <v>75</v>
      </c>
      <c r="L48" s="65">
        <f>SUM(G48+K48)</f>
        <v>154</v>
      </c>
      <c r="M48" s="66">
        <f>(F48+J48)</f>
        <v>158</v>
      </c>
      <c r="N48" s="47">
        <v>29979</v>
      </c>
    </row>
    <row r="49" spans="1:17">
      <c r="A49" s="42" t="s">
        <v>43</v>
      </c>
      <c r="B49" s="7" t="s">
        <v>30</v>
      </c>
      <c r="C49" s="12">
        <v>5</v>
      </c>
      <c r="D49" s="9">
        <v>39</v>
      </c>
      <c r="E49" s="9">
        <v>41</v>
      </c>
      <c r="F49" s="5">
        <f>SUM(D49+E49)</f>
        <v>80</v>
      </c>
      <c r="G49" s="63">
        <f>(F49-C49)</f>
        <v>75</v>
      </c>
      <c r="H49" s="61">
        <v>40</v>
      </c>
      <c r="I49" s="62">
        <v>44</v>
      </c>
      <c r="J49" s="62">
        <f>SUM(H49:I49)</f>
        <v>84</v>
      </c>
      <c r="K49" s="64">
        <f>+(J49-C49)</f>
        <v>79</v>
      </c>
      <c r="L49" s="65">
        <f>SUM(G49+K49)</f>
        <v>154</v>
      </c>
      <c r="M49" s="66">
        <f>(F49+J49)</f>
        <v>164</v>
      </c>
      <c r="N49" s="47">
        <v>27260</v>
      </c>
    </row>
    <row r="50" spans="1:17">
      <c r="A50" s="42" t="s">
        <v>55</v>
      </c>
      <c r="B50" s="7" t="s">
        <v>22</v>
      </c>
      <c r="C50" s="12">
        <v>4</v>
      </c>
      <c r="D50" s="9">
        <v>40</v>
      </c>
      <c r="E50" s="9">
        <v>38</v>
      </c>
      <c r="F50" s="5">
        <f>SUM(D50+E50)</f>
        <v>78</v>
      </c>
      <c r="G50" s="63">
        <f>(F50-C50)</f>
        <v>74</v>
      </c>
      <c r="H50" s="61">
        <v>42</v>
      </c>
      <c r="I50" s="62">
        <v>42</v>
      </c>
      <c r="J50" s="62">
        <f>SUM(H50:I50)</f>
        <v>84</v>
      </c>
      <c r="K50" s="64">
        <f>+(J50-C50)</f>
        <v>80</v>
      </c>
      <c r="L50" s="65">
        <f>SUM(G50+K50)</f>
        <v>154</v>
      </c>
      <c r="M50" s="66">
        <f>(F50+J50)</f>
        <v>162</v>
      </c>
      <c r="N50" s="47">
        <v>22466</v>
      </c>
    </row>
    <row r="51" spans="1:17">
      <c r="A51" s="42" t="s">
        <v>113</v>
      </c>
      <c r="B51" s="7" t="s">
        <v>90</v>
      </c>
      <c r="C51" s="12">
        <v>6</v>
      </c>
      <c r="D51" s="9">
        <v>41</v>
      </c>
      <c r="E51" s="9">
        <v>47</v>
      </c>
      <c r="F51" s="5">
        <f>SUM(D51+E51)</f>
        <v>88</v>
      </c>
      <c r="G51" s="63">
        <f>(F51-C51)</f>
        <v>82</v>
      </c>
      <c r="H51" s="61">
        <v>39</v>
      </c>
      <c r="I51" s="62">
        <v>41</v>
      </c>
      <c r="J51" s="62">
        <f>SUM(H51:I51)</f>
        <v>80</v>
      </c>
      <c r="K51" s="64">
        <f>+(J51-C51)</f>
        <v>74</v>
      </c>
      <c r="L51" s="65">
        <f>SUM(G51+K51)</f>
        <v>156</v>
      </c>
      <c r="M51" s="66">
        <f>(F51+J51)</f>
        <v>168</v>
      </c>
      <c r="N51" s="47">
        <v>18709</v>
      </c>
    </row>
    <row r="52" spans="1:17">
      <c r="A52" s="42" t="s">
        <v>42</v>
      </c>
      <c r="B52" s="7" t="s">
        <v>22</v>
      </c>
      <c r="C52" s="12">
        <v>4</v>
      </c>
      <c r="D52" s="9">
        <v>45</v>
      </c>
      <c r="E52" s="9">
        <v>39</v>
      </c>
      <c r="F52" s="5">
        <f>SUM(D52+E52)</f>
        <v>84</v>
      </c>
      <c r="G52" s="63">
        <f>(F52-C52)</f>
        <v>80</v>
      </c>
      <c r="H52" s="61">
        <v>39</v>
      </c>
      <c r="I52" s="62">
        <v>41</v>
      </c>
      <c r="J52" s="62">
        <f>SUM(H52:I52)</f>
        <v>80</v>
      </c>
      <c r="K52" s="64">
        <f>+(J52-C52)</f>
        <v>76</v>
      </c>
      <c r="L52" s="65">
        <f>SUM(G52+K52)</f>
        <v>156</v>
      </c>
      <c r="M52" s="66">
        <f>(F52+J52)</f>
        <v>164</v>
      </c>
      <c r="N52" s="47">
        <v>32793</v>
      </c>
    </row>
    <row r="53" spans="1:17">
      <c r="A53" s="42" t="s">
        <v>101</v>
      </c>
      <c r="B53" s="7" t="s">
        <v>29</v>
      </c>
      <c r="C53" s="12">
        <v>5</v>
      </c>
      <c r="D53" s="9">
        <v>41</v>
      </c>
      <c r="E53" s="9">
        <v>42</v>
      </c>
      <c r="F53" s="5">
        <f>SUM(D53+E53)</f>
        <v>83</v>
      </c>
      <c r="G53" s="63">
        <f>(F53-C53)</f>
        <v>78</v>
      </c>
      <c r="H53" s="61">
        <v>41</v>
      </c>
      <c r="I53" s="62">
        <v>42</v>
      </c>
      <c r="J53" s="62">
        <f>SUM(H53:I53)</f>
        <v>83</v>
      </c>
      <c r="K53" s="64">
        <f>+(J53-C53)</f>
        <v>78</v>
      </c>
      <c r="L53" s="65">
        <f>SUM(G53+K53)</f>
        <v>156</v>
      </c>
      <c r="M53" s="66">
        <f>(F53+J53)</f>
        <v>166</v>
      </c>
      <c r="N53" s="47">
        <v>21943</v>
      </c>
    </row>
    <row r="54" spans="1:17">
      <c r="A54" s="42" t="s">
        <v>108</v>
      </c>
      <c r="B54" s="7" t="s">
        <v>22</v>
      </c>
      <c r="C54" s="12">
        <v>6</v>
      </c>
      <c r="D54" s="9">
        <v>40</v>
      </c>
      <c r="E54" s="9">
        <v>45</v>
      </c>
      <c r="F54" s="5">
        <f>SUM(D54+E54)</f>
        <v>85</v>
      </c>
      <c r="G54" s="63">
        <f>(F54-C54)</f>
        <v>79</v>
      </c>
      <c r="H54" s="61">
        <v>41</v>
      </c>
      <c r="I54" s="62">
        <v>43</v>
      </c>
      <c r="J54" s="62">
        <f>SUM(H54:I54)</f>
        <v>84</v>
      </c>
      <c r="K54" s="64">
        <f>+(J54-C54)</f>
        <v>78</v>
      </c>
      <c r="L54" s="65">
        <f>SUM(G54+K54)</f>
        <v>157</v>
      </c>
      <c r="M54" s="66">
        <f>(F54+J54)</f>
        <v>169</v>
      </c>
      <c r="N54" s="47">
        <v>25972</v>
      </c>
    </row>
    <row r="55" spans="1:17">
      <c r="A55" s="42" t="s">
        <v>111</v>
      </c>
      <c r="B55" s="7" t="s">
        <v>46</v>
      </c>
      <c r="C55" s="12">
        <v>6</v>
      </c>
      <c r="D55" s="9">
        <v>43</v>
      </c>
      <c r="E55" s="9">
        <v>41</v>
      </c>
      <c r="F55" s="5">
        <f>SUM(D55+E55)</f>
        <v>84</v>
      </c>
      <c r="G55" s="63">
        <f>(F55-C55)</f>
        <v>78</v>
      </c>
      <c r="H55" s="61">
        <v>45</v>
      </c>
      <c r="I55" s="62">
        <v>40</v>
      </c>
      <c r="J55" s="62">
        <f>SUM(H55:I55)</f>
        <v>85</v>
      </c>
      <c r="K55" s="64">
        <f>+(J55-C55)</f>
        <v>79</v>
      </c>
      <c r="L55" s="65">
        <f>SUM(G55+K55)</f>
        <v>157</v>
      </c>
      <c r="M55" s="66">
        <f>(F55+J55)</f>
        <v>169</v>
      </c>
      <c r="N55" s="47">
        <v>29151</v>
      </c>
    </row>
    <row r="56" spans="1:17">
      <c r="A56" s="42" t="s">
        <v>107</v>
      </c>
      <c r="B56" s="7" t="s">
        <v>90</v>
      </c>
      <c r="C56" s="12">
        <v>6</v>
      </c>
      <c r="D56" s="9">
        <v>44</v>
      </c>
      <c r="E56" s="9">
        <v>43</v>
      </c>
      <c r="F56" s="5">
        <f>SUM(D56+E56)</f>
        <v>87</v>
      </c>
      <c r="G56" s="63">
        <f>(F56-C56)</f>
        <v>81</v>
      </c>
      <c r="H56" s="61">
        <v>41</v>
      </c>
      <c r="I56" s="62">
        <v>45</v>
      </c>
      <c r="J56" s="62">
        <f>SUM(H56:I56)</f>
        <v>86</v>
      </c>
      <c r="K56" s="64">
        <f>+(J56-C56)</f>
        <v>80</v>
      </c>
      <c r="L56" s="65">
        <f>SUM(G56+K56)</f>
        <v>161</v>
      </c>
      <c r="M56" s="66">
        <f>(F56+J56)</f>
        <v>173</v>
      </c>
      <c r="N56" s="47">
        <v>30559</v>
      </c>
    </row>
    <row r="57" spans="1:17">
      <c r="A57" s="42" t="s">
        <v>47</v>
      </c>
      <c r="B57" s="7" t="s">
        <v>30</v>
      </c>
      <c r="C57" s="12">
        <v>8</v>
      </c>
      <c r="D57" s="9">
        <v>43</v>
      </c>
      <c r="E57" s="9">
        <v>44</v>
      </c>
      <c r="F57" s="5">
        <f>SUM(D57+E57)</f>
        <v>87</v>
      </c>
      <c r="G57" s="63">
        <f>(F57-C57)</f>
        <v>79</v>
      </c>
      <c r="H57" s="61">
        <v>49</v>
      </c>
      <c r="I57" s="62">
        <v>42</v>
      </c>
      <c r="J57" s="62">
        <f>SUM(H57:I57)</f>
        <v>91</v>
      </c>
      <c r="K57" s="64">
        <f>+(J57-C57)</f>
        <v>83</v>
      </c>
      <c r="L57" s="65">
        <f>SUM(G57+K57)</f>
        <v>162</v>
      </c>
      <c r="M57" s="66">
        <f>(F57+J57)</f>
        <v>178</v>
      </c>
      <c r="N57" s="47">
        <v>33052</v>
      </c>
    </row>
    <row r="58" spans="1:17">
      <c r="A58" s="42" t="s">
        <v>127</v>
      </c>
      <c r="B58" s="7" t="s">
        <v>26</v>
      </c>
      <c r="C58" s="12">
        <v>9</v>
      </c>
      <c r="D58" s="9">
        <v>49</v>
      </c>
      <c r="E58" s="9">
        <v>42</v>
      </c>
      <c r="F58" s="5">
        <f>SUM(D58+E58)</f>
        <v>91</v>
      </c>
      <c r="G58" s="63">
        <f>(F58-C58)</f>
        <v>82</v>
      </c>
      <c r="H58" s="61">
        <v>43</v>
      </c>
      <c r="I58" s="62">
        <v>47</v>
      </c>
      <c r="J58" s="62">
        <f>SUM(H58:I58)</f>
        <v>90</v>
      </c>
      <c r="K58" s="64">
        <f>+(J58-C58)</f>
        <v>81</v>
      </c>
      <c r="L58" s="65">
        <f>SUM(G58+K58)</f>
        <v>163</v>
      </c>
      <c r="M58" s="66">
        <f>(F58+J58)</f>
        <v>181</v>
      </c>
      <c r="N58" s="47">
        <v>23540</v>
      </c>
    </row>
    <row r="59" spans="1:17">
      <c r="A59" s="42" t="s">
        <v>116</v>
      </c>
      <c r="B59" s="7" t="s">
        <v>22</v>
      </c>
      <c r="C59" s="12">
        <v>7</v>
      </c>
      <c r="D59" s="9">
        <v>46</v>
      </c>
      <c r="E59" s="9">
        <v>43</v>
      </c>
      <c r="F59" s="5">
        <f>SUM(D59+E59)</f>
        <v>89</v>
      </c>
      <c r="G59" s="63">
        <f>(F59-C59)</f>
        <v>82</v>
      </c>
      <c r="H59" s="61">
        <v>47</v>
      </c>
      <c r="I59" s="62">
        <v>43</v>
      </c>
      <c r="J59" s="62">
        <f>SUM(H59:I59)</f>
        <v>90</v>
      </c>
      <c r="K59" s="64">
        <f>+(J59-C59)</f>
        <v>83</v>
      </c>
      <c r="L59" s="65">
        <f>SUM(G59+K59)</f>
        <v>165</v>
      </c>
      <c r="M59" s="66">
        <f>(F59+J59)</f>
        <v>179</v>
      </c>
      <c r="N59" s="47">
        <v>24914</v>
      </c>
    </row>
    <row r="60" spans="1:17">
      <c r="A60" s="42" t="s">
        <v>106</v>
      </c>
      <c r="B60" s="7" t="s">
        <v>26</v>
      </c>
      <c r="C60" s="12">
        <v>5</v>
      </c>
      <c r="D60" s="9">
        <v>46</v>
      </c>
      <c r="E60" s="9">
        <v>45</v>
      </c>
      <c r="F60" s="5">
        <f>SUM(D60+E60)</f>
        <v>91</v>
      </c>
      <c r="G60" s="63">
        <f>(F60-C60)</f>
        <v>86</v>
      </c>
      <c r="H60" s="61">
        <v>44</v>
      </c>
      <c r="I60" s="62">
        <v>45</v>
      </c>
      <c r="J60" s="62">
        <f>SUM(H60:I60)</f>
        <v>89</v>
      </c>
      <c r="K60" s="64">
        <f>+(J60-C60)</f>
        <v>84</v>
      </c>
      <c r="L60" s="65">
        <f>SUM(G60+K60)</f>
        <v>170</v>
      </c>
      <c r="M60" s="66">
        <f>(F60+J60)</f>
        <v>180</v>
      </c>
      <c r="N60" s="47">
        <v>25455</v>
      </c>
    </row>
    <row r="61" spans="1:17">
      <c r="A61" s="42" t="s">
        <v>92</v>
      </c>
      <c r="B61" s="7" t="s">
        <v>26</v>
      </c>
      <c r="C61" s="12">
        <v>2</v>
      </c>
      <c r="D61" s="5" t="s">
        <v>5</v>
      </c>
      <c r="E61" s="5" t="s">
        <v>336</v>
      </c>
      <c r="F61" s="5" t="s">
        <v>337</v>
      </c>
      <c r="G61" s="67" t="s">
        <v>13</v>
      </c>
      <c r="H61" s="61">
        <v>44</v>
      </c>
      <c r="I61" s="62">
        <v>40</v>
      </c>
      <c r="J61" s="62">
        <f>SUM(H61:I61)</f>
        <v>84</v>
      </c>
      <c r="K61" s="64">
        <f>+(J61-C61)</f>
        <v>82</v>
      </c>
      <c r="L61" s="68" t="s">
        <v>13</v>
      </c>
      <c r="M61" s="69" t="s">
        <v>13</v>
      </c>
      <c r="N61" s="47">
        <v>28240</v>
      </c>
      <c r="P61"/>
      <c r="Q61" s="1"/>
    </row>
    <row r="62" spans="1:17">
      <c r="A62" s="42" t="s">
        <v>118</v>
      </c>
      <c r="B62" s="7" t="s">
        <v>26</v>
      </c>
      <c r="C62" s="12">
        <v>7</v>
      </c>
      <c r="D62" s="9">
        <v>44</v>
      </c>
      <c r="E62" s="9">
        <v>40</v>
      </c>
      <c r="F62" s="5">
        <f>SUM(D62+E62)</f>
        <v>84</v>
      </c>
      <c r="G62" s="63">
        <f>(F62-C62)</f>
        <v>77</v>
      </c>
      <c r="H62" s="62" t="s">
        <v>5</v>
      </c>
      <c r="I62" s="62" t="s">
        <v>336</v>
      </c>
      <c r="J62" s="62" t="s">
        <v>337</v>
      </c>
      <c r="K62" s="70" t="s">
        <v>13</v>
      </c>
      <c r="L62" s="68" t="s">
        <v>13</v>
      </c>
      <c r="M62" s="69" t="s">
        <v>13</v>
      </c>
      <c r="N62" s="47">
        <v>33232</v>
      </c>
      <c r="P62"/>
      <c r="Q62" s="1"/>
    </row>
    <row r="63" spans="1:17">
      <c r="A63" s="42" t="s">
        <v>117</v>
      </c>
      <c r="B63" s="7" t="s">
        <v>29</v>
      </c>
      <c r="C63" s="12">
        <v>7</v>
      </c>
      <c r="D63" s="9">
        <v>44</v>
      </c>
      <c r="E63" s="9">
        <v>41</v>
      </c>
      <c r="F63" s="5">
        <f>SUM(D63+E63)</f>
        <v>85</v>
      </c>
      <c r="G63" s="63">
        <f>(F63-C63)</f>
        <v>78</v>
      </c>
      <c r="H63" s="62" t="s">
        <v>5</v>
      </c>
      <c r="I63" s="62" t="s">
        <v>336</v>
      </c>
      <c r="J63" s="62" t="s">
        <v>337</v>
      </c>
      <c r="K63" s="70" t="s">
        <v>13</v>
      </c>
      <c r="L63" s="68" t="s">
        <v>13</v>
      </c>
      <c r="M63" s="69" t="s">
        <v>13</v>
      </c>
      <c r="N63" s="47">
        <v>30091</v>
      </c>
    </row>
    <row r="64" spans="1:17">
      <c r="A64" s="42" t="s">
        <v>110</v>
      </c>
      <c r="B64" s="7" t="s">
        <v>22</v>
      </c>
      <c r="C64" s="12">
        <v>6</v>
      </c>
      <c r="D64" s="9">
        <v>39</v>
      </c>
      <c r="E64" s="9">
        <v>45</v>
      </c>
      <c r="F64" s="5">
        <f>SUM(D64+E64)</f>
        <v>84</v>
      </c>
      <c r="G64" s="63">
        <f>(F64-C64)</f>
        <v>78</v>
      </c>
      <c r="H64" s="62" t="s">
        <v>5</v>
      </c>
      <c r="I64" s="62" t="s">
        <v>336</v>
      </c>
      <c r="J64" s="62" t="s">
        <v>337</v>
      </c>
      <c r="K64" s="70" t="s">
        <v>13</v>
      </c>
      <c r="L64" s="68" t="s">
        <v>13</v>
      </c>
      <c r="M64" s="69" t="s">
        <v>13</v>
      </c>
      <c r="N64" s="47">
        <v>27831</v>
      </c>
    </row>
    <row r="65" spans="1:14">
      <c r="A65" s="42" t="s">
        <v>100</v>
      </c>
      <c r="B65" s="7" t="s">
        <v>22</v>
      </c>
      <c r="C65" s="12">
        <v>5</v>
      </c>
      <c r="D65" s="9">
        <v>41</v>
      </c>
      <c r="E65" s="9">
        <v>44</v>
      </c>
      <c r="F65" s="5">
        <f>SUM(D65+E65)</f>
        <v>85</v>
      </c>
      <c r="G65" s="63">
        <f>(F65-C65)</f>
        <v>80</v>
      </c>
      <c r="H65" s="62" t="s">
        <v>5</v>
      </c>
      <c r="I65" s="62" t="s">
        <v>336</v>
      </c>
      <c r="J65" s="62" t="s">
        <v>337</v>
      </c>
      <c r="K65" s="70" t="s">
        <v>13</v>
      </c>
      <c r="L65" s="68" t="s">
        <v>13</v>
      </c>
      <c r="M65" s="69" t="s">
        <v>13</v>
      </c>
      <c r="N65" s="47">
        <v>29632</v>
      </c>
    </row>
    <row r="66" spans="1:14">
      <c r="A66" s="42" t="s">
        <v>98</v>
      </c>
      <c r="B66" s="7" t="s">
        <v>22</v>
      </c>
      <c r="C66" s="12">
        <v>4</v>
      </c>
      <c r="D66" s="9">
        <v>36</v>
      </c>
      <c r="E66" s="9">
        <v>47</v>
      </c>
      <c r="F66" s="5">
        <f>SUM(D66+E66)</f>
        <v>83</v>
      </c>
      <c r="G66" s="63">
        <f>(F66-C66)</f>
        <v>79</v>
      </c>
      <c r="H66" s="62" t="s">
        <v>5</v>
      </c>
      <c r="I66" s="62" t="s">
        <v>336</v>
      </c>
      <c r="J66" s="62" t="s">
        <v>337</v>
      </c>
      <c r="K66" s="70" t="s">
        <v>13</v>
      </c>
      <c r="L66" s="68" t="s">
        <v>13</v>
      </c>
      <c r="M66" s="69" t="s">
        <v>13</v>
      </c>
      <c r="N66" s="47">
        <v>30238</v>
      </c>
    </row>
    <row r="67" spans="1:14">
      <c r="A67" s="42" t="s">
        <v>87</v>
      </c>
      <c r="B67" s="7" t="s">
        <v>22</v>
      </c>
      <c r="C67" s="12">
        <v>1</v>
      </c>
      <c r="D67" s="9">
        <v>37</v>
      </c>
      <c r="E67" s="9">
        <v>41</v>
      </c>
      <c r="F67" s="5">
        <f>SUM(D67+E67)</f>
        <v>78</v>
      </c>
      <c r="G67" s="63">
        <f>(F67-C67)</f>
        <v>77</v>
      </c>
      <c r="H67" s="62" t="s">
        <v>5</v>
      </c>
      <c r="I67" s="62" t="s">
        <v>336</v>
      </c>
      <c r="J67" s="62" t="s">
        <v>337</v>
      </c>
      <c r="K67" s="70" t="s">
        <v>13</v>
      </c>
      <c r="L67" s="68" t="s">
        <v>13</v>
      </c>
      <c r="M67" s="69" t="s">
        <v>13</v>
      </c>
      <c r="N67" s="47">
        <v>33685</v>
      </c>
    </row>
    <row r="68" spans="1:14">
      <c r="A68" s="42" t="s">
        <v>61</v>
      </c>
      <c r="B68" s="7" t="s">
        <v>25</v>
      </c>
      <c r="C68" s="12">
        <v>6</v>
      </c>
      <c r="D68" s="9">
        <v>37</v>
      </c>
      <c r="E68" s="9">
        <v>46</v>
      </c>
      <c r="F68" s="5">
        <f>SUM(D68+E68)</f>
        <v>83</v>
      </c>
      <c r="G68" s="63">
        <f>(F68-C68)</f>
        <v>77</v>
      </c>
      <c r="H68" s="62" t="s">
        <v>5</v>
      </c>
      <c r="I68" s="62" t="s">
        <v>336</v>
      </c>
      <c r="J68" s="62" t="s">
        <v>337</v>
      </c>
      <c r="K68" s="70" t="s">
        <v>13</v>
      </c>
      <c r="L68" s="68" t="s">
        <v>13</v>
      </c>
      <c r="M68" s="69" t="s">
        <v>13</v>
      </c>
      <c r="N68" s="47">
        <v>24100</v>
      </c>
    </row>
    <row r="69" spans="1:14">
      <c r="A69" s="42" t="s">
        <v>120</v>
      </c>
      <c r="B69" s="7" t="s">
        <v>90</v>
      </c>
      <c r="C69" s="12">
        <v>8</v>
      </c>
      <c r="D69" s="9">
        <v>41</v>
      </c>
      <c r="E69" s="9">
        <v>50</v>
      </c>
      <c r="F69" s="5">
        <f>SUM(D69+E69)</f>
        <v>91</v>
      </c>
      <c r="G69" s="63">
        <f>(F69-C69)</f>
        <v>83</v>
      </c>
      <c r="H69" s="62" t="s">
        <v>5</v>
      </c>
      <c r="I69" s="62" t="s">
        <v>336</v>
      </c>
      <c r="J69" s="62" t="s">
        <v>337</v>
      </c>
      <c r="K69" s="70" t="s">
        <v>13</v>
      </c>
      <c r="L69" s="68" t="s">
        <v>13</v>
      </c>
      <c r="M69" s="69" t="s">
        <v>13</v>
      </c>
      <c r="N69" s="47">
        <v>28221</v>
      </c>
    </row>
    <row r="70" spans="1:14">
      <c r="A70" s="42" t="s">
        <v>58</v>
      </c>
      <c r="B70" s="7" t="s">
        <v>25</v>
      </c>
      <c r="C70" s="12">
        <v>3</v>
      </c>
      <c r="D70" s="9">
        <v>41</v>
      </c>
      <c r="E70" s="9">
        <v>43</v>
      </c>
      <c r="F70" s="5">
        <f>SUM(D70+E70)</f>
        <v>84</v>
      </c>
      <c r="G70" s="63">
        <f>(F70-C70)</f>
        <v>81</v>
      </c>
      <c r="H70" s="62" t="s">
        <v>328</v>
      </c>
      <c r="I70" s="62" t="s">
        <v>329</v>
      </c>
      <c r="J70" s="62" t="s">
        <v>330</v>
      </c>
      <c r="K70" s="70" t="s">
        <v>13</v>
      </c>
      <c r="L70" s="68" t="s">
        <v>13</v>
      </c>
      <c r="M70" s="69" t="s">
        <v>13</v>
      </c>
      <c r="N70" s="47">
        <v>28066</v>
      </c>
    </row>
    <row r="71" spans="1:14">
      <c r="A71" s="54" t="s">
        <v>86</v>
      </c>
      <c r="B71" s="7" t="s">
        <v>23</v>
      </c>
      <c r="C71" s="12">
        <v>0</v>
      </c>
      <c r="D71" s="9" t="s">
        <v>13</v>
      </c>
      <c r="E71" s="9" t="s">
        <v>13</v>
      </c>
      <c r="F71" s="9" t="s">
        <v>13</v>
      </c>
      <c r="G71" s="67" t="s">
        <v>13</v>
      </c>
      <c r="H71" s="61" t="s">
        <v>13</v>
      </c>
      <c r="I71" s="61" t="s">
        <v>13</v>
      </c>
      <c r="J71" s="61" t="s">
        <v>13</v>
      </c>
      <c r="K71" s="70" t="s">
        <v>13</v>
      </c>
      <c r="L71" s="68" t="s">
        <v>13</v>
      </c>
      <c r="M71" s="69" t="s">
        <v>13</v>
      </c>
      <c r="N71" s="47">
        <v>35846</v>
      </c>
    </row>
    <row r="72" spans="1:14">
      <c r="A72" s="54" t="s">
        <v>115</v>
      </c>
      <c r="B72" s="7" t="s">
        <v>32</v>
      </c>
      <c r="C72" s="12">
        <v>6</v>
      </c>
      <c r="D72" s="9" t="s">
        <v>13</v>
      </c>
      <c r="E72" s="9" t="s">
        <v>13</v>
      </c>
      <c r="F72" s="9" t="s">
        <v>13</v>
      </c>
      <c r="G72" s="67" t="s">
        <v>13</v>
      </c>
      <c r="H72" s="61" t="s">
        <v>13</v>
      </c>
      <c r="I72" s="61" t="s">
        <v>13</v>
      </c>
      <c r="J72" s="61" t="s">
        <v>13</v>
      </c>
      <c r="K72" s="70" t="s">
        <v>13</v>
      </c>
      <c r="L72" s="68" t="s">
        <v>13</v>
      </c>
      <c r="M72" s="69" t="s">
        <v>13</v>
      </c>
      <c r="N72" s="47">
        <v>25852</v>
      </c>
    </row>
    <row r="73" spans="1:14">
      <c r="A73" s="42" t="s">
        <v>112</v>
      </c>
      <c r="B73" s="7" t="s">
        <v>32</v>
      </c>
      <c r="C73" s="12">
        <v>6</v>
      </c>
      <c r="D73" s="5" t="s">
        <v>5</v>
      </c>
      <c r="E73" s="5" t="s">
        <v>336</v>
      </c>
      <c r="F73" s="5" t="s">
        <v>337</v>
      </c>
      <c r="G73" s="67" t="s">
        <v>13</v>
      </c>
      <c r="H73" s="61" t="s">
        <v>13</v>
      </c>
      <c r="I73" s="61" t="s">
        <v>13</v>
      </c>
      <c r="J73" s="61" t="s">
        <v>13</v>
      </c>
      <c r="K73" s="70" t="s">
        <v>13</v>
      </c>
      <c r="L73" s="68" t="s">
        <v>13</v>
      </c>
      <c r="M73" s="69" t="s">
        <v>13</v>
      </c>
      <c r="N73" s="47">
        <v>33552</v>
      </c>
    </row>
  </sheetData>
  <sortState ref="A13:N73">
    <sortCondition ref="L13:L73"/>
    <sortCondition ref="K13:K73"/>
  </sortState>
  <mergeCells count="8">
    <mergeCell ref="A11:L11"/>
    <mergeCell ref="A1:L1"/>
    <mergeCell ref="A2:L2"/>
    <mergeCell ref="A4:L4"/>
    <mergeCell ref="A6:L6"/>
    <mergeCell ref="A8:L8"/>
    <mergeCell ref="A9:L9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1:N1"/>
  <sheetViews>
    <sheetView topLeftCell="A70" zoomScale="70" zoomScaleNormal="70" workbookViewId="0">
      <selection activeCell="A70" sqref="A1:IV65536"/>
    </sheetView>
  </sheetViews>
  <sheetFormatPr baseColWidth="10" defaultRowHeight="18.75"/>
  <cols>
    <col min="1" max="1" width="11.42578125" style="1"/>
    <col min="2" max="2" width="11.42578125" style="43"/>
    <col min="3" max="10" width="11.42578125" style="2"/>
    <col min="11" max="12" width="11.42578125" style="1"/>
    <col min="13" max="14" width="11.42578125" style="43"/>
    <col min="15" max="16384" width="11.42578125" style="1"/>
  </cols>
  <sheetData/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51"/>
  <sheetViews>
    <sheetView zoomScale="85" zoomScaleNormal="85" workbookViewId="0">
      <selection sqref="A1:L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3.28515625" style="1" hidden="1" customWidth="1"/>
    <col min="14" max="14" width="12.85546875" style="1" customWidth="1"/>
    <col min="15" max="15" width="11.42578125" style="1"/>
    <col min="17" max="16384" width="11.42578125" style="1"/>
  </cols>
  <sheetData>
    <row r="1" spans="1:17" ht="30.75">
      <c r="A1" s="131" t="s">
        <v>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50"/>
      <c r="P1" s="1"/>
      <c r="Q1"/>
    </row>
    <row r="2" spans="1:17" ht="30.75">
      <c r="A2" s="131" t="s">
        <v>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50"/>
      <c r="P2" s="1"/>
      <c r="Q2"/>
    </row>
    <row r="3" spans="1:17" ht="20.25" thickBot="1">
      <c r="C3" s="1"/>
      <c r="D3" s="1"/>
      <c r="E3" s="1"/>
      <c r="F3" s="1"/>
      <c r="G3" s="1"/>
      <c r="H3" s="1"/>
      <c r="I3" s="1"/>
      <c r="J3" s="1"/>
      <c r="M3" s="50"/>
      <c r="P3" s="1"/>
      <c r="Q3"/>
    </row>
    <row r="4" spans="1:17" ht="26.25" thickBot="1">
      <c r="A4" s="132" t="str">
        <f>'CAB 0-9'!A4:L4</f>
        <v>TANDIL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4"/>
      <c r="M4" s="50"/>
      <c r="P4" s="1"/>
      <c r="Q4"/>
    </row>
    <row r="5" spans="1:17" ht="26.25" thickBot="1">
      <c r="A5" s="132" t="str">
        <f>'CAB 0-9'!A5:L5</f>
        <v>GOLF CLUB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4"/>
      <c r="M5" s="50"/>
      <c r="P5" s="1"/>
      <c r="Q5"/>
    </row>
    <row r="6" spans="1:17" ht="37.5">
      <c r="A6" s="138" t="s">
        <v>11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50"/>
      <c r="P6" s="1"/>
      <c r="Q6"/>
    </row>
    <row r="7" spans="1:17" ht="2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50"/>
      <c r="P7" s="1"/>
      <c r="Q7"/>
    </row>
    <row r="8" spans="1:17" ht="19.5">
      <c r="A8" s="136" t="s">
        <v>19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50"/>
      <c r="P8" s="1"/>
      <c r="Q8"/>
    </row>
    <row r="9" spans="1:17" ht="19.5">
      <c r="A9" s="137" t="str">
        <f>'CAB 0-9'!A9:L9</f>
        <v>01 Y 02 DE ABRIL DE 2017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50"/>
      <c r="P9" s="1"/>
      <c r="Q9"/>
    </row>
    <row r="10" spans="1:17" ht="21" thickBot="1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</row>
    <row r="11" spans="1:17" ht="20.25" thickBot="1">
      <c r="A11" s="128" t="s">
        <v>8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30"/>
    </row>
    <row r="12" spans="1:17" s="3" customFormat="1" ht="20.25" thickBot="1">
      <c r="A12" s="4" t="s">
        <v>0</v>
      </c>
      <c r="B12" s="6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2</v>
      </c>
      <c r="I12" s="4" t="s">
        <v>3</v>
      </c>
      <c r="J12" s="4" t="s">
        <v>4</v>
      </c>
      <c r="K12" s="4" t="s">
        <v>5</v>
      </c>
      <c r="L12" s="4" t="s">
        <v>12</v>
      </c>
    </row>
    <row r="13" spans="1:17" ht="19.5">
      <c r="A13" s="42" t="s">
        <v>135</v>
      </c>
      <c r="B13" s="7" t="s">
        <v>32</v>
      </c>
      <c r="C13" s="12">
        <v>10</v>
      </c>
      <c r="D13" s="9">
        <v>38</v>
      </c>
      <c r="E13" s="9">
        <v>36</v>
      </c>
      <c r="F13" s="5">
        <f>SUM(D13+E13)</f>
        <v>74</v>
      </c>
      <c r="G13" s="13">
        <f>(F13-C13)</f>
        <v>64</v>
      </c>
      <c r="H13" s="9">
        <v>40</v>
      </c>
      <c r="I13" s="5">
        <v>35</v>
      </c>
      <c r="J13" s="5">
        <f>SUM(H13:I13)</f>
        <v>75</v>
      </c>
      <c r="K13" s="10">
        <f>+(J13-C13)</f>
        <v>65</v>
      </c>
      <c r="L13" s="204">
        <f>SUM(G13+K13)</f>
        <v>129</v>
      </c>
      <c r="M13" s="47">
        <v>21493</v>
      </c>
      <c r="P13" s="1"/>
      <c r="Q13"/>
    </row>
    <row r="14" spans="1:17" ht="19.5">
      <c r="A14" s="42" t="s">
        <v>147</v>
      </c>
      <c r="B14" s="7" t="s">
        <v>32</v>
      </c>
      <c r="C14" s="12">
        <v>12</v>
      </c>
      <c r="D14" s="9">
        <v>38</v>
      </c>
      <c r="E14" s="9">
        <v>42</v>
      </c>
      <c r="F14" s="5">
        <f>SUM(D14+E14)</f>
        <v>80</v>
      </c>
      <c r="G14" s="13">
        <f>(F14-C14)</f>
        <v>68</v>
      </c>
      <c r="H14" s="9">
        <v>41</v>
      </c>
      <c r="I14" s="5">
        <v>38</v>
      </c>
      <c r="J14" s="5">
        <f>SUM(H14:I14)</f>
        <v>79</v>
      </c>
      <c r="K14" s="10">
        <f>+(J14-C14)</f>
        <v>67</v>
      </c>
      <c r="L14" s="11">
        <f>SUM(G14+K14)</f>
        <v>135</v>
      </c>
      <c r="M14" s="47">
        <v>35618</v>
      </c>
      <c r="P14" s="1"/>
      <c r="Q14"/>
    </row>
    <row r="15" spans="1:17" ht="19.5">
      <c r="A15" s="42" t="s">
        <v>161</v>
      </c>
      <c r="B15" s="7" t="s">
        <v>44</v>
      </c>
      <c r="C15" s="12">
        <v>14</v>
      </c>
      <c r="D15" s="9">
        <v>42</v>
      </c>
      <c r="E15" s="9">
        <v>42</v>
      </c>
      <c r="F15" s="5">
        <f>SUM(D15+E15)</f>
        <v>84</v>
      </c>
      <c r="G15" s="13">
        <f>(F15-C15)</f>
        <v>70</v>
      </c>
      <c r="H15" s="9">
        <v>42</v>
      </c>
      <c r="I15" s="5">
        <v>40</v>
      </c>
      <c r="J15" s="5">
        <f>SUM(H15:I15)</f>
        <v>82</v>
      </c>
      <c r="K15" s="10">
        <f>+(J15-C15)</f>
        <v>68</v>
      </c>
      <c r="L15" s="204">
        <f>SUM(G15+K15)</f>
        <v>138</v>
      </c>
      <c r="M15" s="47">
        <v>28576</v>
      </c>
      <c r="P15" s="1"/>
      <c r="Q15"/>
    </row>
    <row r="16" spans="1:17" ht="19.5">
      <c r="A16" s="42" t="s">
        <v>154</v>
      </c>
      <c r="B16" s="7" t="s">
        <v>44</v>
      </c>
      <c r="C16" s="12">
        <v>13</v>
      </c>
      <c r="D16" s="9">
        <v>41</v>
      </c>
      <c r="E16" s="9">
        <v>41</v>
      </c>
      <c r="F16" s="5">
        <f>SUM(D16+E16)</f>
        <v>82</v>
      </c>
      <c r="G16" s="13">
        <f>(F16-C16)</f>
        <v>69</v>
      </c>
      <c r="H16" s="9">
        <v>41</v>
      </c>
      <c r="I16" s="5">
        <v>43</v>
      </c>
      <c r="J16" s="5">
        <f>SUM(H16:I16)</f>
        <v>84</v>
      </c>
      <c r="K16" s="10">
        <f>+(J16-C16)</f>
        <v>71</v>
      </c>
      <c r="L16" s="11">
        <f>SUM(G16+K16)</f>
        <v>140</v>
      </c>
      <c r="M16" s="47">
        <v>30391</v>
      </c>
      <c r="P16" s="1"/>
      <c r="Q16"/>
    </row>
    <row r="17" spans="1:17" ht="19.5">
      <c r="A17" s="42" t="s">
        <v>152</v>
      </c>
      <c r="B17" s="7" t="s">
        <v>153</v>
      </c>
      <c r="C17" s="12">
        <v>13</v>
      </c>
      <c r="D17" s="9">
        <v>44</v>
      </c>
      <c r="E17" s="9">
        <v>36</v>
      </c>
      <c r="F17" s="5">
        <f>SUM(D17+E17)</f>
        <v>80</v>
      </c>
      <c r="G17" s="13">
        <f>(F17-C17)</f>
        <v>67</v>
      </c>
      <c r="H17" s="9">
        <v>41</v>
      </c>
      <c r="I17" s="5">
        <v>45</v>
      </c>
      <c r="J17" s="5">
        <f>SUM(H17:I17)</f>
        <v>86</v>
      </c>
      <c r="K17" s="10">
        <f>+(J17-C17)</f>
        <v>73</v>
      </c>
      <c r="L17" s="11">
        <f>SUM(G17+K17)</f>
        <v>140</v>
      </c>
      <c r="M17" s="47">
        <v>27815</v>
      </c>
      <c r="P17" s="1"/>
      <c r="Q17"/>
    </row>
    <row r="18" spans="1:17" ht="19.5">
      <c r="A18" s="42" t="s">
        <v>167</v>
      </c>
      <c r="B18" s="7" t="s">
        <v>44</v>
      </c>
      <c r="C18" s="12">
        <v>16</v>
      </c>
      <c r="D18" s="9">
        <v>43</v>
      </c>
      <c r="E18" s="9">
        <v>39</v>
      </c>
      <c r="F18" s="5">
        <f>SUM(D18+E18)</f>
        <v>82</v>
      </c>
      <c r="G18" s="13">
        <f>(F18-C18)</f>
        <v>66</v>
      </c>
      <c r="H18" s="9">
        <v>45</v>
      </c>
      <c r="I18" s="5">
        <v>45</v>
      </c>
      <c r="J18" s="5">
        <f>SUM(H18:I18)</f>
        <v>90</v>
      </c>
      <c r="K18" s="10">
        <f>+(J18-C18)</f>
        <v>74</v>
      </c>
      <c r="L18" s="11">
        <f>SUM(G18+K18)</f>
        <v>140</v>
      </c>
      <c r="M18" s="47">
        <v>28131</v>
      </c>
      <c r="P18" s="1"/>
      <c r="Q18"/>
    </row>
    <row r="19" spans="1:17" ht="19.5">
      <c r="A19" s="42" t="s">
        <v>156</v>
      </c>
      <c r="B19" s="7" t="s">
        <v>33</v>
      </c>
      <c r="C19" s="12">
        <v>13</v>
      </c>
      <c r="D19" s="9">
        <v>43</v>
      </c>
      <c r="E19" s="9">
        <v>40</v>
      </c>
      <c r="F19" s="5">
        <f>SUM(D19+E19)</f>
        <v>83</v>
      </c>
      <c r="G19" s="13">
        <f>(F19-C19)</f>
        <v>70</v>
      </c>
      <c r="H19" s="9">
        <v>43</v>
      </c>
      <c r="I19" s="5">
        <v>41</v>
      </c>
      <c r="J19" s="5">
        <f>SUM(H19:I19)</f>
        <v>84</v>
      </c>
      <c r="K19" s="10">
        <f>+(J19-C19)</f>
        <v>71</v>
      </c>
      <c r="L19" s="11">
        <f>SUM(G19+K19)</f>
        <v>141</v>
      </c>
      <c r="M19" s="47">
        <v>29606</v>
      </c>
      <c r="P19" s="1"/>
      <c r="Q19"/>
    </row>
    <row r="20" spans="1:17" ht="19.5">
      <c r="A20" s="42" t="s">
        <v>155</v>
      </c>
      <c r="B20" s="7" t="s">
        <v>44</v>
      </c>
      <c r="C20" s="12">
        <v>13</v>
      </c>
      <c r="D20" s="9">
        <v>37</v>
      </c>
      <c r="E20" s="9">
        <v>43</v>
      </c>
      <c r="F20" s="5">
        <f>SUM(D20+E20)</f>
        <v>80</v>
      </c>
      <c r="G20" s="13">
        <f>(F20-C20)</f>
        <v>67</v>
      </c>
      <c r="H20" s="9">
        <v>44</v>
      </c>
      <c r="I20" s="5">
        <v>43</v>
      </c>
      <c r="J20" s="5">
        <f>SUM(H20:I20)</f>
        <v>87</v>
      </c>
      <c r="K20" s="10">
        <f>+(J20-C20)</f>
        <v>74</v>
      </c>
      <c r="L20" s="11">
        <f>SUM(G20+K20)</f>
        <v>141</v>
      </c>
      <c r="M20" s="47">
        <v>27907</v>
      </c>
      <c r="P20" s="1"/>
      <c r="Q20"/>
    </row>
    <row r="21" spans="1:17" ht="19.5">
      <c r="A21" s="42" t="s">
        <v>159</v>
      </c>
      <c r="B21" s="7" t="s">
        <v>32</v>
      </c>
      <c r="C21" s="12">
        <v>14</v>
      </c>
      <c r="D21" s="9">
        <v>47</v>
      </c>
      <c r="E21" s="9">
        <v>42</v>
      </c>
      <c r="F21" s="5">
        <f>SUM(D21+E21)</f>
        <v>89</v>
      </c>
      <c r="G21" s="13">
        <f>(F21-C21)</f>
        <v>75</v>
      </c>
      <c r="H21" s="9">
        <v>39</v>
      </c>
      <c r="I21" s="5">
        <v>44</v>
      </c>
      <c r="J21" s="5">
        <f>SUM(H21:I21)</f>
        <v>83</v>
      </c>
      <c r="K21" s="10">
        <f>+(J21-C21)</f>
        <v>69</v>
      </c>
      <c r="L21" s="11">
        <f>SUM(G21+K21)</f>
        <v>144</v>
      </c>
      <c r="M21" s="47">
        <v>28827</v>
      </c>
      <c r="P21" s="1"/>
      <c r="Q21"/>
    </row>
    <row r="22" spans="1:17" ht="19.5">
      <c r="A22" s="42" t="s">
        <v>150</v>
      </c>
      <c r="B22" s="7" t="s">
        <v>26</v>
      </c>
      <c r="C22" s="12">
        <v>13</v>
      </c>
      <c r="D22" s="9">
        <v>41</v>
      </c>
      <c r="E22" s="9">
        <v>42</v>
      </c>
      <c r="F22" s="5">
        <f>SUM(D22+E22)</f>
        <v>83</v>
      </c>
      <c r="G22" s="13">
        <f>(F22-C22)</f>
        <v>70</v>
      </c>
      <c r="H22" s="9">
        <v>43</v>
      </c>
      <c r="I22" s="5">
        <v>44</v>
      </c>
      <c r="J22" s="5">
        <f>SUM(H22:I22)</f>
        <v>87</v>
      </c>
      <c r="K22" s="10">
        <f>+(J22-C22)</f>
        <v>74</v>
      </c>
      <c r="L22" s="11">
        <f>SUM(G22+K22)</f>
        <v>144</v>
      </c>
      <c r="M22" s="47">
        <v>18816</v>
      </c>
      <c r="P22" s="1"/>
      <c r="Q22"/>
    </row>
    <row r="23" spans="1:17" ht="19.5">
      <c r="A23" s="42" t="s">
        <v>145</v>
      </c>
      <c r="B23" s="7" t="s">
        <v>26</v>
      </c>
      <c r="C23" s="12">
        <v>12</v>
      </c>
      <c r="D23" s="9">
        <v>46</v>
      </c>
      <c r="E23" s="9">
        <v>43</v>
      </c>
      <c r="F23" s="5">
        <f>SUM(D23+E23)</f>
        <v>89</v>
      </c>
      <c r="G23" s="13">
        <f>(F23-C23)</f>
        <v>77</v>
      </c>
      <c r="H23" s="9">
        <v>41</v>
      </c>
      <c r="I23" s="5">
        <v>39</v>
      </c>
      <c r="J23" s="5">
        <f>SUM(H23:I23)</f>
        <v>80</v>
      </c>
      <c r="K23" s="10">
        <f>+(J23-C23)</f>
        <v>68</v>
      </c>
      <c r="L23" s="11">
        <f>SUM(G23+K23)</f>
        <v>145</v>
      </c>
      <c r="M23" s="47">
        <v>21345</v>
      </c>
      <c r="P23" s="1"/>
      <c r="Q23"/>
    </row>
    <row r="24" spans="1:17" ht="19.5">
      <c r="A24" s="42" t="s">
        <v>133</v>
      </c>
      <c r="B24" s="7" t="s">
        <v>27</v>
      </c>
      <c r="C24" s="12">
        <v>10</v>
      </c>
      <c r="D24" s="9">
        <v>40</v>
      </c>
      <c r="E24" s="9">
        <v>43</v>
      </c>
      <c r="F24" s="5">
        <f>SUM(D24+E24)</f>
        <v>83</v>
      </c>
      <c r="G24" s="13">
        <f>(F24-C24)</f>
        <v>73</v>
      </c>
      <c r="H24" s="9">
        <v>41</v>
      </c>
      <c r="I24" s="5">
        <v>41</v>
      </c>
      <c r="J24" s="5">
        <f>SUM(H24:I24)</f>
        <v>82</v>
      </c>
      <c r="K24" s="10">
        <f>+(J24-C24)</f>
        <v>72</v>
      </c>
      <c r="L24" s="11">
        <f>SUM(G24+K24)</f>
        <v>145</v>
      </c>
      <c r="M24" s="47">
        <v>23977</v>
      </c>
      <c r="P24" s="1"/>
      <c r="Q24"/>
    </row>
    <row r="25" spans="1:17" ht="19.5">
      <c r="A25" s="42" t="s">
        <v>164</v>
      </c>
      <c r="B25" s="7" t="s">
        <v>32</v>
      </c>
      <c r="C25" s="12">
        <v>15</v>
      </c>
      <c r="D25" s="9">
        <v>44</v>
      </c>
      <c r="E25" s="9">
        <v>45</v>
      </c>
      <c r="F25" s="5">
        <f>SUM(D25+E25)</f>
        <v>89</v>
      </c>
      <c r="G25" s="13">
        <f>(F25-C25)</f>
        <v>74</v>
      </c>
      <c r="H25" s="9">
        <v>46</v>
      </c>
      <c r="I25" s="5">
        <v>41</v>
      </c>
      <c r="J25" s="5">
        <f>SUM(H25:I25)</f>
        <v>87</v>
      </c>
      <c r="K25" s="10">
        <f>+(J25-C25)</f>
        <v>72</v>
      </c>
      <c r="L25" s="11">
        <f>SUM(G25+K25)</f>
        <v>146</v>
      </c>
      <c r="M25" s="47">
        <v>18731</v>
      </c>
      <c r="P25" s="1"/>
      <c r="Q25"/>
    </row>
    <row r="26" spans="1:17" ht="19.5">
      <c r="A26" s="42" t="s">
        <v>131</v>
      </c>
      <c r="B26" s="7" t="s">
        <v>90</v>
      </c>
      <c r="C26" s="12">
        <v>10</v>
      </c>
      <c r="D26" s="9">
        <v>39</v>
      </c>
      <c r="E26" s="9">
        <v>42</v>
      </c>
      <c r="F26" s="5">
        <f>SUM(D26+E26)</f>
        <v>81</v>
      </c>
      <c r="G26" s="13">
        <f>(F26-C26)</f>
        <v>71</v>
      </c>
      <c r="H26" s="9">
        <v>41</v>
      </c>
      <c r="I26" s="5">
        <v>44</v>
      </c>
      <c r="J26" s="5">
        <f>SUM(H26:I26)</f>
        <v>85</v>
      </c>
      <c r="K26" s="10">
        <f>+(J26-C26)</f>
        <v>75</v>
      </c>
      <c r="L26" s="11">
        <f>SUM(G26+K26)</f>
        <v>146</v>
      </c>
      <c r="M26" s="47">
        <v>28091</v>
      </c>
      <c r="P26" s="1"/>
      <c r="Q26"/>
    </row>
    <row r="27" spans="1:17" ht="19.5">
      <c r="A27" s="42" t="s">
        <v>160</v>
      </c>
      <c r="B27" s="7" t="s">
        <v>44</v>
      </c>
      <c r="C27" s="12">
        <v>14</v>
      </c>
      <c r="D27" s="9">
        <v>43</v>
      </c>
      <c r="E27" s="9">
        <v>51</v>
      </c>
      <c r="F27" s="5">
        <f>SUM(D27+E27)</f>
        <v>94</v>
      </c>
      <c r="G27" s="13">
        <f>(F27-C27)</f>
        <v>80</v>
      </c>
      <c r="H27" s="9">
        <v>39</v>
      </c>
      <c r="I27" s="5">
        <v>42</v>
      </c>
      <c r="J27" s="5">
        <f>SUM(H27:I27)</f>
        <v>81</v>
      </c>
      <c r="K27" s="10">
        <f>+(J27-C27)</f>
        <v>67</v>
      </c>
      <c r="L27" s="11">
        <f>SUM(G27+K27)</f>
        <v>147</v>
      </c>
      <c r="M27" s="47">
        <v>23280</v>
      </c>
      <c r="P27" s="1"/>
      <c r="Q27"/>
    </row>
    <row r="28" spans="1:17" ht="19.5">
      <c r="A28" s="42" t="s">
        <v>157</v>
      </c>
      <c r="B28" s="7" t="s">
        <v>32</v>
      </c>
      <c r="C28" s="12">
        <v>14</v>
      </c>
      <c r="D28" s="9">
        <v>43</v>
      </c>
      <c r="E28" s="9">
        <v>48</v>
      </c>
      <c r="F28" s="5">
        <f>SUM(D28+E28)</f>
        <v>91</v>
      </c>
      <c r="G28" s="13">
        <f>(F28-C28)</f>
        <v>77</v>
      </c>
      <c r="H28" s="9">
        <v>43</v>
      </c>
      <c r="I28" s="5">
        <v>41</v>
      </c>
      <c r="J28" s="5">
        <f>SUM(H28:I28)</f>
        <v>84</v>
      </c>
      <c r="K28" s="10">
        <f>+(J28-C28)</f>
        <v>70</v>
      </c>
      <c r="L28" s="11">
        <f>SUM(G28+K28)</f>
        <v>147</v>
      </c>
      <c r="M28" s="47">
        <v>24209</v>
      </c>
      <c r="P28" s="1"/>
      <c r="Q28"/>
    </row>
    <row r="29" spans="1:17" ht="19.5">
      <c r="A29" s="42" t="s">
        <v>146</v>
      </c>
      <c r="B29" s="7" t="s">
        <v>26</v>
      </c>
      <c r="C29" s="12">
        <v>12</v>
      </c>
      <c r="D29" s="9">
        <v>45</v>
      </c>
      <c r="E29" s="9">
        <v>41</v>
      </c>
      <c r="F29" s="5">
        <f>SUM(D29+E29)</f>
        <v>86</v>
      </c>
      <c r="G29" s="13">
        <f>(F29-C29)</f>
        <v>74</v>
      </c>
      <c r="H29" s="9">
        <v>43</v>
      </c>
      <c r="I29" s="5">
        <v>42</v>
      </c>
      <c r="J29" s="5">
        <f>SUM(H29:I29)</f>
        <v>85</v>
      </c>
      <c r="K29" s="10">
        <f>+(J29-C29)</f>
        <v>73</v>
      </c>
      <c r="L29" s="11">
        <f>SUM(G29+K29)</f>
        <v>147</v>
      </c>
      <c r="M29" s="47">
        <v>27724</v>
      </c>
      <c r="P29" s="1"/>
      <c r="Q29"/>
    </row>
    <row r="30" spans="1:17" ht="19.5">
      <c r="A30" s="42" t="s">
        <v>166</v>
      </c>
      <c r="B30" s="7" t="s">
        <v>27</v>
      </c>
      <c r="C30" s="12">
        <v>15</v>
      </c>
      <c r="D30" s="9">
        <v>43</v>
      </c>
      <c r="E30" s="9">
        <v>47</v>
      </c>
      <c r="F30" s="5">
        <f>SUM(D30+E30)</f>
        <v>90</v>
      </c>
      <c r="G30" s="13">
        <f>(F30-C30)</f>
        <v>75</v>
      </c>
      <c r="H30" s="9">
        <v>43</v>
      </c>
      <c r="I30" s="5">
        <v>45</v>
      </c>
      <c r="J30" s="5">
        <f>SUM(H30:I30)</f>
        <v>88</v>
      </c>
      <c r="K30" s="10">
        <f>+(J30-C30)</f>
        <v>73</v>
      </c>
      <c r="L30" s="11">
        <f>SUM(G30+K30)</f>
        <v>148</v>
      </c>
      <c r="M30" s="47">
        <v>24108</v>
      </c>
      <c r="P30" s="1"/>
      <c r="Q30"/>
    </row>
    <row r="31" spans="1:17" ht="19.5">
      <c r="A31" s="42" t="s">
        <v>132</v>
      </c>
      <c r="B31" s="7" t="s">
        <v>23</v>
      </c>
      <c r="C31" s="12">
        <v>10</v>
      </c>
      <c r="D31" s="9">
        <v>41</v>
      </c>
      <c r="E31" s="9">
        <v>46</v>
      </c>
      <c r="F31" s="5">
        <f>SUM(D31+E31)</f>
        <v>87</v>
      </c>
      <c r="G31" s="13">
        <f>(F31-C31)</f>
        <v>77</v>
      </c>
      <c r="H31" s="9">
        <v>43</v>
      </c>
      <c r="I31" s="5">
        <v>39</v>
      </c>
      <c r="J31" s="5">
        <f>SUM(H31:I31)</f>
        <v>82</v>
      </c>
      <c r="K31" s="10">
        <f>+(J31-C31)</f>
        <v>72</v>
      </c>
      <c r="L31" s="11">
        <f>SUM(G31+K31)</f>
        <v>149</v>
      </c>
      <c r="M31" s="47">
        <v>24928</v>
      </c>
      <c r="P31" s="1"/>
      <c r="Q31"/>
    </row>
    <row r="32" spans="1:17" ht="19.5">
      <c r="A32" s="42" t="s">
        <v>144</v>
      </c>
      <c r="B32" s="7" t="s">
        <v>139</v>
      </c>
      <c r="C32" s="12">
        <v>12</v>
      </c>
      <c r="D32" s="9">
        <v>46</v>
      </c>
      <c r="E32" s="9">
        <v>45</v>
      </c>
      <c r="F32" s="5">
        <f>SUM(D32+E32)</f>
        <v>91</v>
      </c>
      <c r="G32" s="13">
        <f>(F32-C32)</f>
        <v>79</v>
      </c>
      <c r="H32" s="9">
        <v>42</v>
      </c>
      <c r="I32" s="5">
        <v>41</v>
      </c>
      <c r="J32" s="5">
        <f>SUM(H32:I32)</f>
        <v>83</v>
      </c>
      <c r="K32" s="10">
        <f>+(J32-C32)</f>
        <v>71</v>
      </c>
      <c r="L32" s="11">
        <f>SUM(G32+K32)</f>
        <v>150</v>
      </c>
      <c r="M32" s="47">
        <v>21614</v>
      </c>
      <c r="P32" s="1"/>
      <c r="Q32"/>
    </row>
    <row r="33" spans="1:17" ht="19.5">
      <c r="A33" s="42" t="s">
        <v>158</v>
      </c>
      <c r="B33" s="7" t="s">
        <v>32</v>
      </c>
      <c r="C33" s="12">
        <v>14</v>
      </c>
      <c r="D33" s="9">
        <v>43</v>
      </c>
      <c r="E33" s="9">
        <v>47</v>
      </c>
      <c r="F33" s="5">
        <f>SUM(D33+E33)</f>
        <v>90</v>
      </c>
      <c r="G33" s="13">
        <f>(F33-C33)</f>
        <v>76</v>
      </c>
      <c r="H33" s="9">
        <v>43</v>
      </c>
      <c r="I33" s="5">
        <v>45</v>
      </c>
      <c r="J33" s="5">
        <f>SUM(H33:I33)</f>
        <v>88</v>
      </c>
      <c r="K33" s="10">
        <f>+(J33-C33)</f>
        <v>74</v>
      </c>
      <c r="L33" s="11">
        <f>SUM(G33+K33)</f>
        <v>150</v>
      </c>
      <c r="M33" s="47">
        <v>17457</v>
      </c>
      <c r="P33" s="1"/>
      <c r="Q33"/>
    </row>
    <row r="34" spans="1:17" ht="19.5">
      <c r="A34" s="42" t="s">
        <v>168</v>
      </c>
      <c r="B34" s="7" t="s">
        <v>32</v>
      </c>
      <c r="C34" s="12">
        <v>16</v>
      </c>
      <c r="D34" s="9">
        <v>46</v>
      </c>
      <c r="E34" s="9">
        <v>49</v>
      </c>
      <c r="F34" s="5">
        <f>SUM(D34+E34)</f>
        <v>95</v>
      </c>
      <c r="G34" s="13">
        <f>(F34-C34)</f>
        <v>79</v>
      </c>
      <c r="H34" s="9">
        <v>45</v>
      </c>
      <c r="I34" s="5">
        <v>43</v>
      </c>
      <c r="J34" s="5">
        <f>SUM(H34:I34)</f>
        <v>88</v>
      </c>
      <c r="K34" s="10">
        <f>+(J34-C34)</f>
        <v>72</v>
      </c>
      <c r="L34" s="11">
        <f>SUM(G34+K34)</f>
        <v>151</v>
      </c>
      <c r="M34" s="47">
        <v>21435</v>
      </c>
      <c r="P34" s="1"/>
      <c r="Q34"/>
    </row>
    <row r="35" spans="1:17" ht="19.5">
      <c r="A35" s="42" t="s">
        <v>142</v>
      </c>
      <c r="B35" s="7" t="s">
        <v>90</v>
      </c>
      <c r="C35" s="12">
        <v>12</v>
      </c>
      <c r="D35" s="9">
        <v>42</v>
      </c>
      <c r="E35" s="9">
        <v>47</v>
      </c>
      <c r="F35" s="5">
        <f>SUM(D35+E35)</f>
        <v>89</v>
      </c>
      <c r="G35" s="13">
        <f>(F35-C35)</f>
        <v>77</v>
      </c>
      <c r="H35" s="9">
        <v>42</v>
      </c>
      <c r="I35" s="5">
        <v>44</v>
      </c>
      <c r="J35" s="5">
        <f>SUM(H35:I35)</f>
        <v>86</v>
      </c>
      <c r="K35" s="10">
        <f>+(J35-C35)</f>
        <v>74</v>
      </c>
      <c r="L35" s="11">
        <f>SUM(G35+K35)</f>
        <v>151</v>
      </c>
      <c r="M35" s="47">
        <v>28111</v>
      </c>
      <c r="P35" s="1"/>
      <c r="Q35"/>
    </row>
    <row r="36" spans="1:17" ht="19.5">
      <c r="A36" s="42" t="s">
        <v>163</v>
      </c>
      <c r="B36" s="7" t="s">
        <v>32</v>
      </c>
      <c r="C36" s="12">
        <v>14</v>
      </c>
      <c r="D36" s="9">
        <v>48</v>
      </c>
      <c r="E36" s="9">
        <v>42</v>
      </c>
      <c r="F36" s="5">
        <f>SUM(D36+E36)</f>
        <v>90</v>
      </c>
      <c r="G36" s="13">
        <f>(F36-C36)</f>
        <v>76</v>
      </c>
      <c r="H36" s="9">
        <v>46</v>
      </c>
      <c r="I36" s="5">
        <v>43</v>
      </c>
      <c r="J36" s="5">
        <f>SUM(H36:I36)</f>
        <v>89</v>
      </c>
      <c r="K36" s="10">
        <f>+(J36-C36)</f>
        <v>75</v>
      </c>
      <c r="L36" s="11">
        <f>SUM(G36+K36)</f>
        <v>151</v>
      </c>
      <c r="M36" s="47">
        <v>20123</v>
      </c>
      <c r="P36" s="1"/>
      <c r="Q36"/>
    </row>
    <row r="37" spans="1:17" ht="19.5">
      <c r="A37" s="42" t="s">
        <v>65</v>
      </c>
      <c r="B37" s="7" t="s">
        <v>46</v>
      </c>
      <c r="C37" s="12">
        <v>10</v>
      </c>
      <c r="D37" s="9">
        <v>41</v>
      </c>
      <c r="E37" s="9">
        <v>44</v>
      </c>
      <c r="F37" s="5">
        <f>SUM(D37+E37)</f>
        <v>85</v>
      </c>
      <c r="G37" s="13">
        <f>(F37-C37)</f>
        <v>75</v>
      </c>
      <c r="H37" s="9">
        <v>42</v>
      </c>
      <c r="I37" s="5">
        <v>46</v>
      </c>
      <c r="J37" s="5">
        <f>SUM(H37:I37)</f>
        <v>88</v>
      </c>
      <c r="K37" s="10">
        <f>+(J37-C37)</f>
        <v>78</v>
      </c>
      <c r="L37" s="11">
        <f>SUM(G37+K37)</f>
        <v>153</v>
      </c>
      <c r="M37" s="47">
        <v>25453</v>
      </c>
      <c r="P37" s="1"/>
      <c r="Q37"/>
    </row>
    <row r="38" spans="1:17" ht="19.5">
      <c r="A38" s="42" t="s">
        <v>137</v>
      </c>
      <c r="B38" s="7" t="s">
        <v>32</v>
      </c>
      <c r="C38" s="12">
        <v>10</v>
      </c>
      <c r="D38" s="9">
        <v>43</v>
      </c>
      <c r="E38" s="9">
        <v>48</v>
      </c>
      <c r="F38" s="5">
        <f>SUM(D38+E38)</f>
        <v>91</v>
      </c>
      <c r="G38" s="13">
        <f>(F38-C38)</f>
        <v>81</v>
      </c>
      <c r="H38" s="9">
        <v>44</v>
      </c>
      <c r="I38" s="5">
        <v>40</v>
      </c>
      <c r="J38" s="5">
        <f>SUM(H38:I38)</f>
        <v>84</v>
      </c>
      <c r="K38" s="10">
        <f>+(J38-C38)</f>
        <v>74</v>
      </c>
      <c r="L38" s="11">
        <f>SUM(G38+K38)</f>
        <v>155</v>
      </c>
      <c r="M38" s="47">
        <v>28564</v>
      </c>
      <c r="P38" s="1"/>
      <c r="Q38"/>
    </row>
    <row r="39" spans="1:17" ht="19.5">
      <c r="A39" s="42" t="s">
        <v>134</v>
      </c>
      <c r="B39" s="7" t="s">
        <v>30</v>
      </c>
      <c r="C39" s="12">
        <v>10</v>
      </c>
      <c r="D39" s="9">
        <v>45</v>
      </c>
      <c r="E39" s="9">
        <v>43</v>
      </c>
      <c r="F39" s="5">
        <f>SUM(D39+E39)</f>
        <v>88</v>
      </c>
      <c r="G39" s="13">
        <f>(F39-C39)</f>
        <v>78</v>
      </c>
      <c r="H39" s="9">
        <v>41</v>
      </c>
      <c r="I39" s="5">
        <v>47</v>
      </c>
      <c r="J39" s="5">
        <f>SUM(H39:I39)</f>
        <v>88</v>
      </c>
      <c r="K39" s="10">
        <f>+(J39-C39)</f>
        <v>78</v>
      </c>
      <c r="L39" s="11">
        <f>SUM(G39+K39)</f>
        <v>156</v>
      </c>
      <c r="M39" s="47">
        <v>29104</v>
      </c>
      <c r="P39" s="1"/>
      <c r="Q39"/>
    </row>
    <row r="40" spans="1:17" ht="19.5">
      <c r="A40" s="42" t="s">
        <v>138</v>
      </c>
      <c r="B40" s="7" t="s">
        <v>139</v>
      </c>
      <c r="C40" s="12">
        <v>11</v>
      </c>
      <c r="D40" s="9">
        <v>43</v>
      </c>
      <c r="E40" s="9">
        <v>45</v>
      </c>
      <c r="F40" s="5">
        <f>SUM(D40+E40)</f>
        <v>88</v>
      </c>
      <c r="G40" s="13">
        <f>(F40-C40)</f>
        <v>77</v>
      </c>
      <c r="H40" s="9">
        <v>44</v>
      </c>
      <c r="I40" s="5">
        <v>46</v>
      </c>
      <c r="J40" s="5">
        <f>SUM(H40:I40)</f>
        <v>90</v>
      </c>
      <c r="K40" s="10">
        <f>+(J40-C40)</f>
        <v>79</v>
      </c>
      <c r="L40" s="11">
        <f>SUM(G40+K40)</f>
        <v>156</v>
      </c>
      <c r="M40" s="47">
        <v>19158</v>
      </c>
      <c r="P40" s="1"/>
      <c r="Q40"/>
    </row>
    <row r="41" spans="1:17" ht="19.5">
      <c r="A41" s="42" t="s">
        <v>148</v>
      </c>
      <c r="B41" s="7" t="s">
        <v>44</v>
      </c>
      <c r="C41" s="12">
        <v>12</v>
      </c>
      <c r="D41" s="9">
        <v>41</v>
      </c>
      <c r="E41" s="9">
        <v>44</v>
      </c>
      <c r="F41" s="5">
        <f>SUM(D41+E41)</f>
        <v>85</v>
      </c>
      <c r="G41" s="13">
        <f>(F41-C41)</f>
        <v>73</v>
      </c>
      <c r="H41" s="9">
        <v>43</v>
      </c>
      <c r="I41" s="5">
        <v>53</v>
      </c>
      <c r="J41" s="5">
        <f>SUM(H41:I41)</f>
        <v>96</v>
      </c>
      <c r="K41" s="10">
        <f>+(J41-C41)</f>
        <v>84</v>
      </c>
      <c r="L41" s="11">
        <f>SUM(G41+K41)</f>
        <v>157</v>
      </c>
      <c r="M41" s="47">
        <v>28600</v>
      </c>
      <c r="P41" s="1"/>
      <c r="Q41"/>
    </row>
    <row r="42" spans="1:17" ht="19.5">
      <c r="A42" s="42" t="s">
        <v>149</v>
      </c>
      <c r="B42" s="7" t="s">
        <v>33</v>
      </c>
      <c r="C42" s="12">
        <v>12</v>
      </c>
      <c r="D42" s="9">
        <v>49</v>
      </c>
      <c r="E42" s="9">
        <v>44</v>
      </c>
      <c r="F42" s="5">
        <f>SUM(D42+E42)</f>
        <v>93</v>
      </c>
      <c r="G42" s="13">
        <f>(F42-C42)</f>
        <v>81</v>
      </c>
      <c r="H42" s="9">
        <v>48</v>
      </c>
      <c r="I42" s="5">
        <v>48</v>
      </c>
      <c r="J42" s="5">
        <f>SUM(H42:I42)</f>
        <v>96</v>
      </c>
      <c r="K42" s="10">
        <f>+(J42-C42)</f>
        <v>84</v>
      </c>
      <c r="L42" s="11">
        <f>SUM(G42+K42)</f>
        <v>165</v>
      </c>
      <c r="M42" s="47">
        <v>27574</v>
      </c>
      <c r="P42" s="1"/>
      <c r="Q42"/>
    </row>
    <row r="43" spans="1:17" ht="19.5">
      <c r="A43" s="42" t="s">
        <v>165</v>
      </c>
      <c r="B43" s="7" t="s">
        <v>44</v>
      </c>
      <c r="C43" s="12">
        <v>15</v>
      </c>
      <c r="D43" s="9">
        <v>53</v>
      </c>
      <c r="E43" s="9">
        <v>48</v>
      </c>
      <c r="F43" s="5">
        <f>SUM(D43+E43)</f>
        <v>101</v>
      </c>
      <c r="G43" s="13">
        <f>(F43-C43)</f>
        <v>86</v>
      </c>
      <c r="H43" s="9">
        <v>49</v>
      </c>
      <c r="I43" s="5">
        <v>46</v>
      </c>
      <c r="J43" s="5">
        <f>SUM(H43:I43)</f>
        <v>95</v>
      </c>
      <c r="K43" s="10">
        <f>+(J43-C43)</f>
        <v>80</v>
      </c>
      <c r="L43" s="11">
        <f>SUM(G43+K43)</f>
        <v>166</v>
      </c>
      <c r="M43" s="47">
        <v>26952</v>
      </c>
    </row>
    <row r="44" spans="1:17" ht="19.5">
      <c r="A44" s="42" t="s">
        <v>141</v>
      </c>
      <c r="B44" s="184" t="s">
        <v>32</v>
      </c>
      <c r="C44" s="185">
        <v>11</v>
      </c>
      <c r="D44" s="187" t="s">
        <v>328</v>
      </c>
      <c r="E44" s="187" t="s">
        <v>329</v>
      </c>
      <c r="F44" s="187" t="s">
        <v>330</v>
      </c>
      <c r="G44" s="192" t="s">
        <v>327</v>
      </c>
      <c r="H44" s="186">
        <v>40</v>
      </c>
      <c r="I44" s="187">
        <v>39</v>
      </c>
      <c r="J44" s="187">
        <f>SUM(H44:I44)</f>
        <v>79</v>
      </c>
      <c r="K44" s="189">
        <f>+(J44-C44)</f>
        <v>68</v>
      </c>
      <c r="L44" s="191" t="s">
        <v>13</v>
      </c>
      <c r="M44" s="47">
        <v>29698</v>
      </c>
    </row>
    <row r="45" spans="1:17" ht="19.5">
      <c r="A45" s="42" t="s">
        <v>48</v>
      </c>
      <c r="B45" s="184" t="s">
        <v>25</v>
      </c>
      <c r="C45" s="185">
        <v>11</v>
      </c>
      <c r="D45" s="187" t="s">
        <v>5</v>
      </c>
      <c r="E45" s="187" t="s">
        <v>336</v>
      </c>
      <c r="F45" s="187" t="s">
        <v>337</v>
      </c>
      <c r="G45" s="190" t="s">
        <v>13</v>
      </c>
      <c r="H45" s="186">
        <v>42</v>
      </c>
      <c r="I45" s="187">
        <v>42</v>
      </c>
      <c r="J45" s="187">
        <f>SUM(H45:I45)</f>
        <v>84</v>
      </c>
      <c r="K45" s="189">
        <f>+(J45-C45)</f>
        <v>73</v>
      </c>
      <c r="L45" s="191" t="s">
        <v>13</v>
      </c>
      <c r="M45" s="47">
        <v>24749</v>
      </c>
    </row>
    <row r="46" spans="1:17" ht="19.5">
      <c r="A46" s="42" t="s">
        <v>140</v>
      </c>
      <c r="B46" s="184" t="s">
        <v>22</v>
      </c>
      <c r="C46" s="185">
        <v>11</v>
      </c>
      <c r="D46" s="186">
        <v>47</v>
      </c>
      <c r="E46" s="186">
        <v>43</v>
      </c>
      <c r="F46" s="187">
        <f>SUM(D46+E46)</f>
        <v>90</v>
      </c>
      <c r="G46" s="188">
        <f>(F46-C46)</f>
        <v>79</v>
      </c>
      <c r="H46" s="187" t="s">
        <v>5</v>
      </c>
      <c r="I46" s="187" t="s">
        <v>336</v>
      </c>
      <c r="J46" s="187" t="s">
        <v>337</v>
      </c>
      <c r="K46" s="206" t="s">
        <v>13</v>
      </c>
      <c r="L46" s="191" t="s">
        <v>13</v>
      </c>
      <c r="M46" s="47">
        <v>22195</v>
      </c>
    </row>
    <row r="47" spans="1:17" ht="19.5">
      <c r="A47" s="42" t="s">
        <v>162</v>
      </c>
      <c r="B47" s="184" t="s">
        <v>23</v>
      </c>
      <c r="C47" s="185">
        <v>14</v>
      </c>
      <c r="D47" s="186">
        <v>49</v>
      </c>
      <c r="E47" s="186">
        <v>40</v>
      </c>
      <c r="F47" s="187">
        <f>SUM(D47+E47)</f>
        <v>89</v>
      </c>
      <c r="G47" s="188">
        <f>(F47-C47)</f>
        <v>75</v>
      </c>
      <c r="H47" s="187" t="s">
        <v>5</v>
      </c>
      <c r="I47" s="187" t="s">
        <v>336</v>
      </c>
      <c r="J47" s="187" t="s">
        <v>337</v>
      </c>
      <c r="K47" s="206" t="s">
        <v>13</v>
      </c>
      <c r="L47" s="191" t="s">
        <v>13</v>
      </c>
      <c r="M47" s="47">
        <v>24300</v>
      </c>
    </row>
    <row r="48" spans="1:17" ht="19.5">
      <c r="A48" s="42" t="s">
        <v>136</v>
      </c>
      <c r="B48" s="184" t="s">
        <v>32</v>
      </c>
      <c r="C48" s="185">
        <v>10</v>
      </c>
      <c r="D48" s="186">
        <v>43</v>
      </c>
      <c r="E48" s="186">
        <v>40</v>
      </c>
      <c r="F48" s="187">
        <f>SUM(D48+E48)</f>
        <v>83</v>
      </c>
      <c r="G48" s="188">
        <f>(F48-C48)</f>
        <v>73</v>
      </c>
      <c r="H48" s="187" t="s">
        <v>5</v>
      </c>
      <c r="I48" s="187" t="s">
        <v>336</v>
      </c>
      <c r="J48" s="187" t="s">
        <v>337</v>
      </c>
      <c r="K48" s="206" t="s">
        <v>13</v>
      </c>
      <c r="L48" s="191" t="s">
        <v>13</v>
      </c>
      <c r="M48" s="47">
        <v>28013</v>
      </c>
    </row>
    <row r="49" spans="1:13" ht="19.5">
      <c r="A49" s="42" t="s">
        <v>66</v>
      </c>
      <c r="B49" s="184" t="s">
        <v>25</v>
      </c>
      <c r="C49" s="185">
        <v>13</v>
      </c>
      <c r="D49" s="186">
        <v>47</v>
      </c>
      <c r="E49" s="186">
        <v>43</v>
      </c>
      <c r="F49" s="187">
        <f>SUM(D49+E49)</f>
        <v>90</v>
      </c>
      <c r="G49" s="188">
        <f>(F49-C49)</f>
        <v>77</v>
      </c>
      <c r="H49" s="187" t="s">
        <v>5</v>
      </c>
      <c r="I49" s="187" t="s">
        <v>336</v>
      </c>
      <c r="J49" s="187" t="s">
        <v>337</v>
      </c>
      <c r="K49" s="206" t="s">
        <v>13</v>
      </c>
      <c r="L49" s="191" t="s">
        <v>13</v>
      </c>
      <c r="M49" s="47">
        <v>24177</v>
      </c>
    </row>
    <row r="50" spans="1:13" ht="19.5">
      <c r="A50" s="42" t="s">
        <v>143</v>
      </c>
      <c r="B50" s="184" t="s">
        <v>90</v>
      </c>
      <c r="C50" s="185">
        <v>12</v>
      </c>
      <c r="D50" s="187" t="s">
        <v>328</v>
      </c>
      <c r="E50" s="187" t="s">
        <v>329</v>
      </c>
      <c r="F50" s="187" t="s">
        <v>330</v>
      </c>
      <c r="G50" s="192" t="s">
        <v>327</v>
      </c>
      <c r="H50" s="187" t="s">
        <v>5</v>
      </c>
      <c r="I50" s="187" t="s">
        <v>336</v>
      </c>
      <c r="J50" s="187" t="s">
        <v>337</v>
      </c>
      <c r="K50" s="206" t="s">
        <v>13</v>
      </c>
      <c r="L50" s="191" t="s">
        <v>13</v>
      </c>
      <c r="M50" s="47">
        <v>26980</v>
      </c>
    </row>
    <row r="51" spans="1:13" ht="19.5">
      <c r="A51" s="42" t="s">
        <v>151</v>
      </c>
      <c r="B51" s="184" t="s">
        <v>32</v>
      </c>
      <c r="C51" s="185">
        <v>13</v>
      </c>
      <c r="D51" s="187" t="s">
        <v>5</v>
      </c>
      <c r="E51" s="187" t="s">
        <v>336</v>
      </c>
      <c r="F51" s="187" t="s">
        <v>337</v>
      </c>
      <c r="G51" s="190" t="s">
        <v>13</v>
      </c>
      <c r="H51" s="187" t="s">
        <v>5</v>
      </c>
      <c r="I51" s="187" t="s">
        <v>336</v>
      </c>
      <c r="J51" s="187" t="s">
        <v>337</v>
      </c>
      <c r="K51" s="206" t="s">
        <v>13</v>
      </c>
      <c r="L51" s="191" t="s">
        <v>13</v>
      </c>
      <c r="M51" s="47">
        <v>18097</v>
      </c>
    </row>
  </sheetData>
  <sortState ref="A13:M51">
    <sortCondition ref="L13:L51"/>
    <sortCondition ref="K13:K51"/>
  </sortState>
  <mergeCells count="8">
    <mergeCell ref="A11:L11"/>
    <mergeCell ref="A1:L1"/>
    <mergeCell ref="A2:L2"/>
    <mergeCell ref="A6:L6"/>
    <mergeCell ref="A5:L5"/>
    <mergeCell ref="A4:L4"/>
    <mergeCell ref="A8:L8"/>
    <mergeCell ref="A9:L9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P35"/>
  <sheetViews>
    <sheetView zoomScale="85" zoomScaleNormal="85" workbookViewId="0">
      <selection sqref="A1:L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3.28515625" style="1" hidden="1" customWidth="1"/>
    <col min="14" max="14" width="11.42578125" style="1"/>
    <col min="16" max="16384" width="11.42578125" style="1"/>
  </cols>
  <sheetData>
    <row r="1" spans="1:16" ht="30.75">
      <c r="A1" s="131" t="s">
        <v>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50"/>
      <c r="O1" s="1"/>
      <c r="P1"/>
    </row>
    <row r="2" spans="1:16" ht="30.75">
      <c r="A2" s="131" t="s">
        <v>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50"/>
      <c r="O2" s="1"/>
      <c r="P2"/>
    </row>
    <row r="3" spans="1:16" ht="20.25" thickBot="1">
      <c r="C3" s="1"/>
      <c r="D3" s="1"/>
      <c r="E3" s="1"/>
      <c r="F3" s="1"/>
      <c r="G3" s="1"/>
      <c r="H3" s="1"/>
      <c r="I3" s="1"/>
      <c r="J3" s="1"/>
      <c r="M3" s="50"/>
      <c r="O3" s="1"/>
      <c r="P3"/>
    </row>
    <row r="4" spans="1:16" ht="26.25" thickBot="1">
      <c r="A4" s="132" t="str">
        <f>'CAB 0-9'!A4:L4</f>
        <v>TANDIL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4"/>
      <c r="M4" s="50"/>
      <c r="O4" s="1"/>
      <c r="P4"/>
    </row>
    <row r="5" spans="1:16" ht="26.25" thickBot="1">
      <c r="A5" s="132" t="str">
        <f>'CAB 0-9'!A5:L5</f>
        <v>GOLF CLUB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4"/>
      <c r="M5" s="50"/>
      <c r="O5" s="1"/>
      <c r="P5"/>
    </row>
    <row r="6" spans="1:16" ht="37.5">
      <c r="A6" s="138" t="s">
        <v>11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50"/>
      <c r="O6" s="1"/>
      <c r="P6"/>
    </row>
    <row r="7" spans="1:16" ht="2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50"/>
      <c r="O7" s="1"/>
      <c r="P7"/>
    </row>
    <row r="8" spans="1:16" ht="19.5">
      <c r="A8" s="136" t="s">
        <v>19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50"/>
      <c r="O8" s="1"/>
      <c r="P8"/>
    </row>
    <row r="9" spans="1:16" ht="19.5">
      <c r="A9" s="137" t="str">
        <f>'CAB 0-9'!A9:L9</f>
        <v>01 Y 02 DE ABRIL DE 2017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50"/>
      <c r="O9" s="1"/>
      <c r="P9"/>
    </row>
    <row r="10" spans="1:16" ht="20.25" thickBo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0"/>
      <c r="O10" s="1"/>
      <c r="P10"/>
    </row>
    <row r="11" spans="1:16" ht="20.25" thickBot="1">
      <c r="A11" s="128" t="s">
        <v>9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30"/>
    </row>
    <row r="12" spans="1:16" s="3" customFormat="1" ht="20.25" thickBot="1">
      <c r="A12" s="45" t="s">
        <v>0</v>
      </c>
      <c r="B12" s="46" t="s">
        <v>10</v>
      </c>
      <c r="C12" s="45" t="s">
        <v>1</v>
      </c>
      <c r="D12" s="45" t="s">
        <v>2</v>
      </c>
      <c r="E12" s="45" t="s">
        <v>3</v>
      </c>
      <c r="F12" s="45" t="s">
        <v>4</v>
      </c>
      <c r="G12" s="45" t="s">
        <v>5</v>
      </c>
      <c r="H12" s="45" t="s">
        <v>2</v>
      </c>
      <c r="I12" s="45" t="s">
        <v>3</v>
      </c>
      <c r="J12" s="45" t="s">
        <v>4</v>
      </c>
      <c r="K12" s="45" t="s">
        <v>5</v>
      </c>
      <c r="L12" s="45" t="s">
        <v>12</v>
      </c>
    </row>
    <row r="13" spans="1:16" ht="19.5">
      <c r="A13" s="42" t="s">
        <v>170</v>
      </c>
      <c r="B13" s="7" t="s">
        <v>90</v>
      </c>
      <c r="C13" s="12">
        <v>17</v>
      </c>
      <c r="D13" s="9">
        <v>44</v>
      </c>
      <c r="E13" s="9">
        <v>47</v>
      </c>
      <c r="F13" s="5">
        <f>SUM(D13+E13)</f>
        <v>91</v>
      </c>
      <c r="G13" s="13">
        <f>(F13-C13)</f>
        <v>74</v>
      </c>
      <c r="H13" s="9">
        <v>43</v>
      </c>
      <c r="I13" s="5">
        <v>42</v>
      </c>
      <c r="J13" s="5">
        <f>SUM(H13:I13)</f>
        <v>85</v>
      </c>
      <c r="K13" s="10">
        <f>+(J13-C13)</f>
        <v>68</v>
      </c>
      <c r="L13" s="204">
        <f>SUM(G13+K13)</f>
        <v>142</v>
      </c>
      <c r="M13" s="47">
        <v>23141</v>
      </c>
      <c r="O13" s="1"/>
      <c r="P13"/>
    </row>
    <row r="14" spans="1:16" ht="19.5">
      <c r="A14" s="42" t="s">
        <v>171</v>
      </c>
      <c r="B14" s="7" t="s">
        <v>23</v>
      </c>
      <c r="C14" s="12">
        <v>17</v>
      </c>
      <c r="D14" s="9">
        <v>44</v>
      </c>
      <c r="E14" s="9">
        <v>44</v>
      </c>
      <c r="F14" s="5">
        <f>SUM(D14+E14)</f>
        <v>88</v>
      </c>
      <c r="G14" s="13">
        <f>(F14-C14)</f>
        <v>71</v>
      </c>
      <c r="H14" s="9">
        <v>44</v>
      </c>
      <c r="I14" s="5">
        <v>44</v>
      </c>
      <c r="J14" s="5">
        <f>SUM(H14:I14)</f>
        <v>88</v>
      </c>
      <c r="K14" s="10">
        <f>+(J14-C14)</f>
        <v>71</v>
      </c>
      <c r="L14" s="204">
        <f>SUM(G14+K14)</f>
        <v>142</v>
      </c>
      <c r="M14" s="47">
        <v>19578</v>
      </c>
      <c r="O14" s="1"/>
      <c r="P14"/>
    </row>
    <row r="15" spans="1:16" ht="19.5">
      <c r="A15" s="42" t="s">
        <v>180</v>
      </c>
      <c r="B15" s="7" t="s">
        <v>23</v>
      </c>
      <c r="C15" s="12">
        <v>19</v>
      </c>
      <c r="D15" s="9">
        <v>50</v>
      </c>
      <c r="E15" s="9">
        <v>41</v>
      </c>
      <c r="F15" s="5">
        <f>SUM(D15+E15)</f>
        <v>91</v>
      </c>
      <c r="G15" s="13">
        <f>(F15-C15)</f>
        <v>72</v>
      </c>
      <c r="H15" s="9">
        <v>43</v>
      </c>
      <c r="I15" s="5">
        <v>47</v>
      </c>
      <c r="J15" s="5">
        <f>SUM(H15:I15)</f>
        <v>90</v>
      </c>
      <c r="K15" s="10">
        <f>+(J15-C15)</f>
        <v>71</v>
      </c>
      <c r="L15" s="11">
        <f>SUM(G15+K15)</f>
        <v>143</v>
      </c>
      <c r="M15" s="47">
        <v>24203</v>
      </c>
      <c r="O15" s="1"/>
      <c r="P15"/>
    </row>
    <row r="16" spans="1:16" ht="19.5">
      <c r="A16" s="42" t="s">
        <v>184</v>
      </c>
      <c r="B16" s="7" t="s">
        <v>32</v>
      </c>
      <c r="C16" s="12">
        <v>21</v>
      </c>
      <c r="D16" s="9">
        <v>45</v>
      </c>
      <c r="E16" s="9">
        <v>53</v>
      </c>
      <c r="F16" s="5">
        <f>SUM(D16+E16)</f>
        <v>98</v>
      </c>
      <c r="G16" s="13">
        <f>(F16-C16)</f>
        <v>77</v>
      </c>
      <c r="H16" s="9">
        <v>46</v>
      </c>
      <c r="I16" s="5">
        <v>45</v>
      </c>
      <c r="J16" s="5">
        <f>SUM(H16:I16)</f>
        <v>91</v>
      </c>
      <c r="K16" s="10">
        <f>+(J16-C16)</f>
        <v>70</v>
      </c>
      <c r="L16" s="11">
        <f>SUM(G16+K16)</f>
        <v>147</v>
      </c>
      <c r="M16" s="47">
        <v>22095</v>
      </c>
      <c r="O16" s="1"/>
      <c r="P16"/>
    </row>
    <row r="17" spans="1:16" ht="19.5">
      <c r="A17" s="42" t="s">
        <v>177</v>
      </c>
      <c r="B17" s="7" t="s">
        <v>46</v>
      </c>
      <c r="C17" s="12">
        <v>18</v>
      </c>
      <c r="D17" s="9">
        <v>47</v>
      </c>
      <c r="E17" s="9">
        <v>51</v>
      </c>
      <c r="F17" s="5">
        <f>SUM(D17+E17)</f>
        <v>98</v>
      </c>
      <c r="G17" s="13">
        <f>(F17-C17)</f>
        <v>80</v>
      </c>
      <c r="H17" s="9">
        <v>40</v>
      </c>
      <c r="I17" s="5">
        <v>47</v>
      </c>
      <c r="J17" s="5">
        <f>SUM(H17:I17)</f>
        <v>87</v>
      </c>
      <c r="K17" s="10">
        <f>+(J17-C17)</f>
        <v>69</v>
      </c>
      <c r="L17" s="11">
        <f>SUM(G17+K17)</f>
        <v>149</v>
      </c>
      <c r="M17" s="47">
        <v>28559</v>
      </c>
      <c r="O17" s="1"/>
      <c r="P17"/>
    </row>
    <row r="18" spans="1:16" ht="19.5">
      <c r="A18" s="42" t="s">
        <v>172</v>
      </c>
      <c r="B18" s="7" t="s">
        <v>32</v>
      </c>
      <c r="C18" s="12">
        <v>17</v>
      </c>
      <c r="D18" s="9">
        <v>45</v>
      </c>
      <c r="E18" s="9">
        <v>46</v>
      </c>
      <c r="F18" s="5">
        <f>SUM(D18+E18)</f>
        <v>91</v>
      </c>
      <c r="G18" s="13">
        <f>(F18-C18)</f>
        <v>74</v>
      </c>
      <c r="H18" s="9">
        <v>47</v>
      </c>
      <c r="I18" s="5">
        <v>46</v>
      </c>
      <c r="J18" s="5">
        <f>SUM(H18:I18)</f>
        <v>93</v>
      </c>
      <c r="K18" s="10">
        <f>+(J18-C18)</f>
        <v>76</v>
      </c>
      <c r="L18" s="11">
        <f>SUM(G18+K18)</f>
        <v>150</v>
      </c>
      <c r="M18" s="47">
        <v>24737</v>
      </c>
      <c r="O18" s="1"/>
      <c r="P18"/>
    </row>
    <row r="19" spans="1:16" ht="19.5">
      <c r="A19" s="42" t="s">
        <v>186</v>
      </c>
      <c r="B19" s="7" t="s">
        <v>30</v>
      </c>
      <c r="C19" s="12">
        <v>23</v>
      </c>
      <c r="D19" s="9">
        <v>53</v>
      </c>
      <c r="E19" s="9">
        <v>50</v>
      </c>
      <c r="F19" s="5">
        <f>SUM(D19+E19)</f>
        <v>103</v>
      </c>
      <c r="G19" s="13">
        <f>(F19-C19)</f>
        <v>80</v>
      </c>
      <c r="H19" s="9">
        <v>44</v>
      </c>
      <c r="I19" s="5">
        <v>52</v>
      </c>
      <c r="J19" s="5">
        <f>SUM(H19:I19)</f>
        <v>96</v>
      </c>
      <c r="K19" s="10">
        <f>+(J19-C19)</f>
        <v>73</v>
      </c>
      <c r="L19" s="11">
        <f>SUM(G19+K19)</f>
        <v>153</v>
      </c>
      <c r="M19" s="47">
        <v>19864</v>
      </c>
      <c r="O19" s="1"/>
      <c r="P19"/>
    </row>
    <row r="20" spans="1:16" ht="19.5">
      <c r="A20" s="42" t="s">
        <v>174</v>
      </c>
      <c r="B20" s="7" t="s">
        <v>90</v>
      </c>
      <c r="C20" s="12">
        <v>18</v>
      </c>
      <c r="D20" s="9">
        <v>47</v>
      </c>
      <c r="E20" s="9">
        <v>49</v>
      </c>
      <c r="F20" s="5">
        <f>SUM(D20+E20)</f>
        <v>96</v>
      </c>
      <c r="G20" s="13">
        <f>(F20-C20)</f>
        <v>78</v>
      </c>
      <c r="H20" s="9">
        <v>47</v>
      </c>
      <c r="I20" s="5">
        <v>47</v>
      </c>
      <c r="J20" s="5">
        <f>SUM(H20:I20)</f>
        <v>94</v>
      </c>
      <c r="K20" s="10">
        <f>+(J20-C20)</f>
        <v>76</v>
      </c>
      <c r="L20" s="11">
        <f>SUM(G20+K20)</f>
        <v>154</v>
      </c>
      <c r="M20" s="47">
        <v>26516</v>
      </c>
      <c r="O20" s="1"/>
      <c r="P20"/>
    </row>
    <row r="21" spans="1:16" ht="19.5">
      <c r="A21" s="42" t="s">
        <v>185</v>
      </c>
      <c r="B21" s="7" t="s">
        <v>46</v>
      </c>
      <c r="C21" s="12">
        <v>23</v>
      </c>
      <c r="D21" s="9">
        <v>52</v>
      </c>
      <c r="E21" s="9">
        <v>49</v>
      </c>
      <c r="F21" s="5">
        <f>SUM(D21+E21)</f>
        <v>101</v>
      </c>
      <c r="G21" s="13">
        <f>(F21-C21)</f>
        <v>78</v>
      </c>
      <c r="H21" s="9">
        <v>48</v>
      </c>
      <c r="I21" s="5">
        <v>51</v>
      </c>
      <c r="J21" s="5">
        <f>SUM(H21:I21)</f>
        <v>99</v>
      </c>
      <c r="K21" s="10">
        <f>+(J21-C21)</f>
        <v>76</v>
      </c>
      <c r="L21" s="11">
        <f>SUM(G21+K21)</f>
        <v>154</v>
      </c>
      <c r="M21" s="47">
        <v>29893</v>
      </c>
      <c r="O21" s="1"/>
      <c r="P21"/>
    </row>
    <row r="22" spans="1:16" ht="19.5">
      <c r="A22" s="42" t="s">
        <v>183</v>
      </c>
      <c r="B22" s="7" t="s">
        <v>33</v>
      </c>
      <c r="C22" s="12">
        <v>20</v>
      </c>
      <c r="D22" s="9">
        <v>44</v>
      </c>
      <c r="E22" s="9">
        <v>52</v>
      </c>
      <c r="F22" s="5">
        <f>SUM(D22+E22)</f>
        <v>96</v>
      </c>
      <c r="G22" s="13">
        <f>(F22-C22)</f>
        <v>76</v>
      </c>
      <c r="H22" s="9">
        <v>47</v>
      </c>
      <c r="I22" s="5">
        <v>51</v>
      </c>
      <c r="J22" s="5">
        <f>SUM(H22:I22)</f>
        <v>98</v>
      </c>
      <c r="K22" s="10">
        <f>+(J22-C22)</f>
        <v>78</v>
      </c>
      <c r="L22" s="11">
        <f>SUM(G22+K22)</f>
        <v>154</v>
      </c>
      <c r="M22" s="47">
        <v>25613</v>
      </c>
      <c r="O22" s="1"/>
      <c r="P22"/>
    </row>
    <row r="23" spans="1:16" ht="19.5">
      <c r="A23" s="42" t="s">
        <v>175</v>
      </c>
      <c r="B23" s="7" t="s">
        <v>23</v>
      </c>
      <c r="C23" s="12">
        <v>18</v>
      </c>
      <c r="D23" s="9">
        <v>47</v>
      </c>
      <c r="E23" s="9">
        <v>46</v>
      </c>
      <c r="F23" s="5">
        <f>SUM(D23+E23)</f>
        <v>93</v>
      </c>
      <c r="G23" s="13">
        <f>(F23-C23)</f>
        <v>75</v>
      </c>
      <c r="H23" s="9">
        <v>46</v>
      </c>
      <c r="I23" s="5">
        <v>51</v>
      </c>
      <c r="J23" s="5">
        <f>SUM(H23:I23)</f>
        <v>97</v>
      </c>
      <c r="K23" s="10">
        <f>+(J23-C23)</f>
        <v>79</v>
      </c>
      <c r="L23" s="11">
        <f>SUM(G23+K23)</f>
        <v>154</v>
      </c>
      <c r="M23" s="47">
        <v>23445</v>
      </c>
      <c r="O23" s="1"/>
      <c r="P23"/>
    </row>
    <row r="24" spans="1:16" ht="19.5">
      <c r="A24" s="42" t="s">
        <v>181</v>
      </c>
      <c r="B24" s="7" t="s">
        <v>44</v>
      </c>
      <c r="C24" s="12">
        <v>19</v>
      </c>
      <c r="D24" s="9">
        <v>44</v>
      </c>
      <c r="E24" s="9">
        <v>50</v>
      </c>
      <c r="F24" s="5">
        <f>SUM(D24+E24)</f>
        <v>94</v>
      </c>
      <c r="G24" s="13">
        <f>(F24-C24)</f>
        <v>75</v>
      </c>
      <c r="H24" s="9">
        <v>53</v>
      </c>
      <c r="I24" s="5">
        <v>47</v>
      </c>
      <c r="J24" s="5">
        <f>SUM(H24:I24)</f>
        <v>100</v>
      </c>
      <c r="K24" s="10">
        <f>+(J24-C24)</f>
        <v>81</v>
      </c>
      <c r="L24" s="11">
        <f>SUM(G24+K24)</f>
        <v>156</v>
      </c>
      <c r="M24" s="47">
        <v>23649</v>
      </c>
      <c r="O24" s="1"/>
      <c r="P24"/>
    </row>
    <row r="25" spans="1:16" ht="19.5">
      <c r="A25" s="42" t="s">
        <v>189</v>
      </c>
      <c r="B25" s="7" t="s">
        <v>46</v>
      </c>
      <c r="C25" s="12">
        <v>24</v>
      </c>
      <c r="D25" s="9">
        <v>49</v>
      </c>
      <c r="E25" s="9">
        <v>49</v>
      </c>
      <c r="F25" s="5">
        <f>SUM(D25+E25)</f>
        <v>98</v>
      </c>
      <c r="G25" s="13">
        <f>(F25-C25)</f>
        <v>74</v>
      </c>
      <c r="H25" s="9">
        <v>56</v>
      </c>
      <c r="I25" s="5">
        <v>50</v>
      </c>
      <c r="J25" s="5">
        <f>SUM(H25:I25)</f>
        <v>106</v>
      </c>
      <c r="K25" s="10">
        <f>+(J25-C25)</f>
        <v>82</v>
      </c>
      <c r="L25" s="11">
        <f>SUM(G25+K25)</f>
        <v>156</v>
      </c>
      <c r="M25" s="47">
        <v>22338</v>
      </c>
      <c r="O25" s="1"/>
      <c r="P25"/>
    </row>
    <row r="26" spans="1:16" ht="19.5">
      <c r="A26" s="42" t="s">
        <v>169</v>
      </c>
      <c r="B26" s="7" t="s">
        <v>90</v>
      </c>
      <c r="C26" s="12">
        <v>17</v>
      </c>
      <c r="D26" s="9">
        <v>47</v>
      </c>
      <c r="E26" s="9">
        <v>52</v>
      </c>
      <c r="F26" s="5">
        <f>SUM(D26+E26)</f>
        <v>99</v>
      </c>
      <c r="G26" s="13">
        <f>(F26-C26)</f>
        <v>82</v>
      </c>
      <c r="H26" s="9">
        <v>47</v>
      </c>
      <c r="I26" s="5">
        <v>45</v>
      </c>
      <c r="J26" s="5">
        <f>SUM(H26:I26)</f>
        <v>92</v>
      </c>
      <c r="K26" s="10">
        <f>+(J26-C26)</f>
        <v>75</v>
      </c>
      <c r="L26" s="11">
        <f>SUM(G26+K26)</f>
        <v>157</v>
      </c>
      <c r="M26" s="47">
        <v>28354</v>
      </c>
      <c r="O26" s="1"/>
      <c r="P26"/>
    </row>
    <row r="27" spans="1:16" ht="19.5">
      <c r="A27" s="42" t="s">
        <v>182</v>
      </c>
      <c r="B27" s="7" t="s">
        <v>30</v>
      </c>
      <c r="C27" s="12">
        <v>20</v>
      </c>
      <c r="D27" s="9">
        <v>51</v>
      </c>
      <c r="E27" s="9">
        <v>52</v>
      </c>
      <c r="F27" s="5">
        <f>SUM(D27+E27)</f>
        <v>103</v>
      </c>
      <c r="G27" s="13">
        <f>(F27-C27)</f>
        <v>83</v>
      </c>
      <c r="H27" s="9">
        <v>47</v>
      </c>
      <c r="I27" s="5">
        <v>50</v>
      </c>
      <c r="J27" s="5">
        <f>SUM(H27:I27)</f>
        <v>97</v>
      </c>
      <c r="K27" s="10">
        <f>+(J27-C27)</f>
        <v>77</v>
      </c>
      <c r="L27" s="11">
        <f>SUM(G27+K27)</f>
        <v>160</v>
      </c>
      <c r="M27" s="47">
        <v>25916</v>
      </c>
      <c r="O27" s="1"/>
      <c r="P27"/>
    </row>
    <row r="28" spans="1:16" ht="19.5">
      <c r="A28" s="42" t="s">
        <v>188</v>
      </c>
      <c r="B28" s="7" t="s">
        <v>46</v>
      </c>
      <c r="C28" s="12">
        <v>24</v>
      </c>
      <c r="D28" s="9">
        <v>50</v>
      </c>
      <c r="E28" s="9">
        <v>55</v>
      </c>
      <c r="F28" s="5">
        <f>SUM(D28+E28)</f>
        <v>105</v>
      </c>
      <c r="G28" s="13">
        <f>(F28-C28)</f>
        <v>81</v>
      </c>
      <c r="H28" s="9">
        <v>50</v>
      </c>
      <c r="I28" s="5">
        <v>56</v>
      </c>
      <c r="J28" s="5">
        <f>SUM(H28:I28)</f>
        <v>106</v>
      </c>
      <c r="K28" s="10">
        <f>+(J28-C28)</f>
        <v>82</v>
      </c>
      <c r="L28" s="11">
        <f>SUM(G28+K28)</f>
        <v>163</v>
      </c>
      <c r="M28" s="47">
        <v>28956</v>
      </c>
      <c r="O28" s="1"/>
      <c r="P28"/>
    </row>
    <row r="29" spans="1:16" ht="19.5">
      <c r="A29" s="42" t="s">
        <v>187</v>
      </c>
      <c r="B29" s="7" t="s">
        <v>44</v>
      </c>
      <c r="C29" s="12">
        <v>23</v>
      </c>
      <c r="D29" s="9">
        <v>49</v>
      </c>
      <c r="E29" s="9">
        <v>50</v>
      </c>
      <c r="F29" s="5">
        <f>SUM(D29+E29)</f>
        <v>99</v>
      </c>
      <c r="G29" s="13">
        <f>(F29-C29)</f>
        <v>76</v>
      </c>
      <c r="H29" s="9">
        <v>57</v>
      </c>
      <c r="I29" s="5">
        <v>53</v>
      </c>
      <c r="J29" s="5">
        <f>SUM(H29:I29)</f>
        <v>110</v>
      </c>
      <c r="K29" s="10">
        <f>+(J29-C29)</f>
        <v>87</v>
      </c>
      <c r="L29" s="11">
        <f>SUM(G29+K29)</f>
        <v>163</v>
      </c>
      <c r="M29" s="47">
        <v>27995</v>
      </c>
      <c r="O29" s="1"/>
      <c r="P29"/>
    </row>
    <row r="30" spans="1:16" ht="19.5">
      <c r="A30" s="42" t="s">
        <v>35</v>
      </c>
      <c r="B30" s="7" t="s">
        <v>30</v>
      </c>
      <c r="C30" s="12">
        <v>21</v>
      </c>
      <c r="D30" s="9">
        <v>56</v>
      </c>
      <c r="E30" s="9">
        <v>51</v>
      </c>
      <c r="F30" s="5">
        <f>SUM(D30+E30)</f>
        <v>107</v>
      </c>
      <c r="G30" s="13">
        <f>(F30-C30)</f>
        <v>86</v>
      </c>
      <c r="H30" s="9">
        <v>45</v>
      </c>
      <c r="I30" s="5">
        <v>55</v>
      </c>
      <c r="J30" s="5">
        <f>SUM(H30:I30)</f>
        <v>100</v>
      </c>
      <c r="K30" s="10">
        <f>+(J30-C30)</f>
        <v>79</v>
      </c>
      <c r="L30" s="11">
        <f>SUM(G30+K30)</f>
        <v>165</v>
      </c>
      <c r="M30" s="47">
        <v>16080</v>
      </c>
      <c r="O30" s="1"/>
      <c r="P30"/>
    </row>
    <row r="31" spans="1:16" ht="19.5">
      <c r="A31" s="42" t="s">
        <v>34</v>
      </c>
      <c r="B31" s="7" t="s">
        <v>30</v>
      </c>
      <c r="C31" s="12">
        <v>17</v>
      </c>
      <c r="D31" s="9">
        <v>50</v>
      </c>
      <c r="E31" s="9">
        <v>47</v>
      </c>
      <c r="F31" s="5">
        <f>SUM(D31+E31)</f>
        <v>97</v>
      </c>
      <c r="G31" s="13">
        <f>(F31-C31)</f>
        <v>80</v>
      </c>
      <c r="H31" s="9">
        <v>52</v>
      </c>
      <c r="I31" s="5">
        <v>51</v>
      </c>
      <c r="J31" s="5">
        <f>SUM(H31:I31)</f>
        <v>103</v>
      </c>
      <c r="K31" s="10">
        <f>+(J31-C31)</f>
        <v>86</v>
      </c>
      <c r="L31" s="11">
        <f>SUM(G31+K31)</f>
        <v>166</v>
      </c>
      <c r="M31" s="47">
        <v>20217</v>
      </c>
      <c r="O31" s="1"/>
      <c r="P31"/>
    </row>
    <row r="32" spans="1:16" ht="19.5">
      <c r="A32" s="42" t="s">
        <v>176</v>
      </c>
      <c r="B32" s="7" t="s">
        <v>27</v>
      </c>
      <c r="C32" s="12">
        <v>18</v>
      </c>
      <c r="D32" s="9">
        <v>54</v>
      </c>
      <c r="E32" s="9">
        <v>51</v>
      </c>
      <c r="F32" s="5">
        <f>SUM(D32+E32)</f>
        <v>105</v>
      </c>
      <c r="G32" s="13">
        <f>(F32-C32)</f>
        <v>87</v>
      </c>
      <c r="H32" s="9" t="s">
        <v>13</v>
      </c>
      <c r="I32" s="9" t="s">
        <v>13</v>
      </c>
      <c r="J32" s="9" t="s">
        <v>13</v>
      </c>
      <c r="K32" s="55" t="s">
        <v>13</v>
      </c>
      <c r="L32" s="56" t="s">
        <v>13</v>
      </c>
      <c r="M32" s="47">
        <v>22559</v>
      </c>
      <c r="O32" s="1"/>
      <c r="P32"/>
    </row>
    <row r="33" spans="1:13" ht="19.5">
      <c r="A33" s="54" t="s">
        <v>173</v>
      </c>
      <c r="B33" s="7" t="s">
        <v>32</v>
      </c>
      <c r="C33" s="12">
        <v>17</v>
      </c>
      <c r="D33" s="9" t="s">
        <v>13</v>
      </c>
      <c r="E33" s="9" t="s">
        <v>13</v>
      </c>
      <c r="F33" s="9" t="s">
        <v>13</v>
      </c>
      <c r="G33" s="44" t="s">
        <v>13</v>
      </c>
      <c r="H33" s="9" t="s">
        <v>13</v>
      </c>
      <c r="I33" s="9" t="s">
        <v>13</v>
      </c>
      <c r="J33" s="9" t="s">
        <v>13</v>
      </c>
      <c r="K33" s="55" t="s">
        <v>13</v>
      </c>
      <c r="L33" s="56" t="s">
        <v>13</v>
      </c>
      <c r="M33" s="47">
        <v>25722</v>
      </c>
    </row>
    <row r="34" spans="1:13" ht="19.5">
      <c r="A34" s="54" t="s">
        <v>73</v>
      </c>
      <c r="B34" s="7" t="s">
        <v>30</v>
      </c>
      <c r="C34" s="12">
        <v>18</v>
      </c>
      <c r="D34" s="9" t="s">
        <v>13</v>
      </c>
      <c r="E34" s="9" t="s">
        <v>13</v>
      </c>
      <c r="F34" s="9" t="s">
        <v>13</v>
      </c>
      <c r="G34" s="44" t="s">
        <v>13</v>
      </c>
      <c r="H34" s="9" t="s">
        <v>13</v>
      </c>
      <c r="I34" s="9" t="s">
        <v>13</v>
      </c>
      <c r="J34" s="9" t="s">
        <v>13</v>
      </c>
      <c r="K34" s="55" t="s">
        <v>13</v>
      </c>
      <c r="L34" s="56" t="s">
        <v>13</v>
      </c>
      <c r="M34" s="47">
        <v>18623</v>
      </c>
    </row>
    <row r="35" spans="1:13" ht="19.5">
      <c r="A35" s="54" t="s">
        <v>178</v>
      </c>
      <c r="B35" s="7" t="s">
        <v>179</v>
      </c>
      <c r="C35" s="12">
        <v>19</v>
      </c>
      <c r="D35" s="9" t="s">
        <v>13</v>
      </c>
      <c r="E35" s="9" t="s">
        <v>13</v>
      </c>
      <c r="F35" s="9" t="s">
        <v>13</v>
      </c>
      <c r="G35" s="44" t="s">
        <v>13</v>
      </c>
      <c r="H35" s="9" t="s">
        <v>13</v>
      </c>
      <c r="I35" s="9" t="s">
        <v>13</v>
      </c>
      <c r="J35" s="9" t="s">
        <v>13</v>
      </c>
      <c r="K35" s="55" t="s">
        <v>13</v>
      </c>
      <c r="L35" s="56" t="s">
        <v>13</v>
      </c>
      <c r="M35" s="47">
        <v>22630</v>
      </c>
    </row>
  </sheetData>
  <sortState ref="A13:M35">
    <sortCondition ref="L13:L35"/>
    <sortCondition ref="K13:K35"/>
  </sortState>
  <mergeCells count="8">
    <mergeCell ref="A8:L8"/>
    <mergeCell ref="A9:L9"/>
    <mergeCell ref="A11:L11"/>
    <mergeCell ref="A1:L1"/>
    <mergeCell ref="A2:L2"/>
    <mergeCell ref="A4:L4"/>
    <mergeCell ref="A6:L6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P22"/>
  <sheetViews>
    <sheetView zoomScale="85" zoomScaleNormal="85" workbookViewId="0">
      <selection sqref="A1:L1"/>
    </sheetView>
  </sheetViews>
  <sheetFormatPr baseColWidth="10" defaultRowHeight="18.75"/>
  <cols>
    <col min="1" max="1" width="37.7109375" style="1" bestFit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3.28515625" style="1" hidden="1" customWidth="1"/>
    <col min="14" max="14" width="11.42578125" style="1" customWidth="1"/>
    <col min="16" max="18" width="11.42578125" style="1" customWidth="1"/>
    <col min="19" max="16384" width="11.42578125" style="1"/>
  </cols>
  <sheetData>
    <row r="1" spans="1:16" ht="30.75">
      <c r="A1" s="131" t="s">
        <v>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50"/>
      <c r="O1" s="1"/>
      <c r="P1"/>
    </row>
    <row r="2" spans="1:16" ht="30.75">
      <c r="A2" s="131" t="s">
        <v>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50"/>
      <c r="O2" s="1"/>
      <c r="P2"/>
    </row>
    <row r="3" spans="1:16" ht="19.5">
      <c r="C3" s="1"/>
      <c r="D3" s="1"/>
      <c r="E3" s="1"/>
      <c r="F3" s="1"/>
      <c r="G3" s="1"/>
      <c r="H3" s="1"/>
      <c r="I3" s="1"/>
      <c r="J3" s="1"/>
      <c r="M3" s="50"/>
      <c r="O3" s="1"/>
      <c r="P3"/>
    </row>
    <row r="4" spans="1:16" ht="26.25" thickBot="1">
      <c r="A4" s="139" t="str">
        <f>'CAB 0-9'!A4:L4</f>
        <v>TANDIL</v>
      </c>
      <c r="B4" s="140"/>
      <c r="C4" s="140"/>
      <c r="D4" s="140"/>
      <c r="E4" s="140"/>
      <c r="F4" s="140"/>
      <c r="G4" s="140"/>
      <c r="H4" s="140"/>
      <c r="I4" s="140"/>
      <c r="J4" s="140"/>
      <c r="K4" s="140"/>
      <c r="L4" s="141"/>
      <c r="M4" s="50"/>
      <c r="O4" s="1"/>
      <c r="P4"/>
    </row>
    <row r="5" spans="1:16" ht="25.5">
      <c r="A5" s="143" t="str">
        <f>'CAB 0-9'!A5:L5</f>
        <v>GOLF CLUB</v>
      </c>
      <c r="B5" s="144"/>
      <c r="C5" s="144"/>
      <c r="D5" s="144"/>
      <c r="E5" s="144"/>
      <c r="F5" s="144"/>
      <c r="G5" s="144"/>
      <c r="H5" s="144"/>
      <c r="I5" s="144"/>
      <c r="J5" s="144"/>
      <c r="K5" s="144"/>
      <c r="L5" s="145"/>
      <c r="M5" s="50"/>
      <c r="O5" s="1"/>
      <c r="P5"/>
    </row>
    <row r="6" spans="1:16" ht="37.5">
      <c r="A6" s="142" t="s">
        <v>11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50"/>
      <c r="O6" s="1"/>
      <c r="P6"/>
    </row>
    <row r="7" spans="1:16" ht="2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50"/>
      <c r="O7" s="1"/>
      <c r="P7"/>
    </row>
    <row r="8" spans="1:16" ht="19.5">
      <c r="A8" s="136" t="s">
        <v>19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50"/>
      <c r="O8" s="1"/>
      <c r="P8"/>
    </row>
    <row r="9" spans="1:16" ht="19.5">
      <c r="A9" s="137" t="str">
        <f>'CAB 0-9'!A9:L9</f>
        <v>01 Y 02 DE ABRIL DE 2017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50"/>
      <c r="O9" s="1"/>
      <c r="P9"/>
    </row>
    <row r="10" spans="1:16" ht="20.25" thickBo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0"/>
      <c r="O10" s="1"/>
      <c r="P10"/>
    </row>
    <row r="11" spans="1:16" ht="20.25" thickBot="1">
      <c r="A11" s="128" t="s">
        <v>20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30"/>
    </row>
    <row r="12" spans="1:16" s="3" customFormat="1" ht="20.25" thickBot="1">
      <c r="A12" s="45" t="s">
        <v>0</v>
      </c>
      <c r="B12" s="46" t="s">
        <v>10</v>
      </c>
      <c r="C12" s="45" t="s">
        <v>1</v>
      </c>
      <c r="D12" s="45" t="s">
        <v>2</v>
      </c>
      <c r="E12" s="45" t="s">
        <v>3</v>
      </c>
      <c r="F12" s="45" t="s">
        <v>4</v>
      </c>
      <c r="G12" s="45" t="s">
        <v>5</v>
      </c>
      <c r="H12" s="45" t="s">
        <v>2</v>
      </c>
      <c r="I12" s="45" t="s">
        <v>3</v>
      </c>
      <c r="J12" s="45" t="s">
        <v>4</v>
      </c>
      <c r="K12" s="45" t="s">
        <v>5</v>
      </c>
      <c r="L12" s="45" t="s">
        <v>12</v>
      </c>
    </row>
    <row r="13" spans="1:16" ht="19.5">
      <c r="A13" s="42" t="s">
        <v>192</v>
      </c>
      <c r="B13" s="7" t="s">
        <v>44</v>
      </c>
      <c r="C13" s="12">
        <v>25</v>
      </c>
      <c r="D13" s="9">
        <v>48</v>
      </c>
      <c r="E13" s="9">
        <v>50</v>
      </c>
      <c r="F13" s="5">
        <f>SUM(D13+E13)</f>
        <v>98</v>
      </c>
      <c r="G13" s="13">
        <f>(F13-C13)</f>
        <v>73</v>
      </c>
      <c r="H13" s="9">
        <v>46</v>
      </c>
      <c r="I13" s="5">
        <v>55</v>
      </c>
      <c r="J13" s="5">
        <f>SUM(H13:I13)</f>
        <v>101</v>
      </c>
      <c r="K13" s="10">
        <f>+(J13-C13)</f>
        <v>76</v>
      </c>
      <c r="L13" s="204">
        <f>SUM(G13+K13)</f>
        <v>149</v>
      </c>
      <c r="M13" s="47">
        <v>26079</v>
      </c>
      <c r="O13" s="1"/>
      <c r="P13"/>
    </row>
    <row r="14" spans="1:16" ht="19.5">
      <c r="A14" s="42" t="s">
        <v>74</v>
      </c>
      <c r="B14" s="7" t="s">
        <v>23</v>
      </c>
      <c r="C14" s="12">
        <v>25</v>
      </c>
      <c r="D14" s="9">
        <v>56</v>
      </c>
      <c r="E14" s="9">
        <v>44</v>
      </c>
      <c r="F14" s="5">
        <f>SUM(D14+E14)</f>
        <v>100</v>
      </c>
      <c r="G14" s="13">
        <f>(F14-C14)</f>
        <v>75</v>
      </c>
      <c r="H14" s="9">
        <v>54</v>
      </c>
      <c r="I14" s="5">
        <v>48</v>
      </c>
      <c r="J14" s="5">
        <f>SUM(H14:I14)</f>
        <v>102</v>
      </c>
      <c r="K14" s="10">
        <f>+(J14-C14)</f>
        <v>77</v>
      </c>
      <c r="L14" s="204">
        <f>SUM(G14+K14)</f>
        <v>152</v>
      </c>
      <c r="M14" s="47">
        <v>22259</v>
      </c>
      <c r="O14" s="1"/>
      <c r="P14"/>
    </row>
    <row r="15" spans="1:16" ht="19.5">
      <c r="A15" s="42" t="s">
        <v>198</v>
      </c>
      <c r="B15" s="7" t="s">
        <v>44</v>
      </c>
      <c r="C15" s="12">
        <v>31</v>
      </c>
      <c r="D15" s="9">
        <v>54</v>
      </c>
      <c r="E15" s="9">
        <v>52</v>
      </c>
      <c r="F15" s="5">
        <f>SUM(D15+E15)</f>
        <v>106</v>
      </c>
      <c r="G15" s="13">
        <f>(F15-C15)</f>
        <v>75</v>
      </c>
      <c r="H15" s="9">
        <v>52</v>
      </c>
      <c r="I15" s="5">
        <v>58</v>
      </c>
      <c r="J15" s="5">
        <f>SUM(H15:I15)</f>
        <v>110</v>
      </c>
      <c r="K15" s="10">
        <f>+(J15-C15)</f>
        <v>79</v>
      </c>
      <c r="L15" s="11">
        <f>SUM(G15+K15)</f>
        <v>154</v>
      </c>
      <c r="M15" s="47">
        <v>26120</v>
      </c>
      <c r="O15" s="1"/>
      <c r="P15"/>
    </row>
    <row r="16" spans="1:16" ht="19.5">
      <c r="A16" s="42" t="s">
        <v>197</v>
      </c>
      <c r="B16" s="7" t="s">
        <v>30</v>
      </c>
      <c r="C16" s="12">
        <v>31</v>
      </c>
      <c r="D16" s="9">
        <v>50</v>
      </c>
      <c r="E16" s="9">
        <v>58</v>
      </c>
      <c r="F16" s="5">
        <f>SUM(D16+E16)</f>
        <v>108</v>
      </c>
      <c r="G16" s="13">
        <f>(F16-C16)</f>
        <v>77</v>
      </c>
      <c r="H16" s="9">
        <v>52</v>
      </c>
      <c r="I16" s="5">
        <v>57</v>
      </c>
      <c r="J16" s="5">
        <f>SUM(H16:I16)</f>
        <v>109</v>
      </c>
      <c r="K16" s="10">
        <f>+(J16-C16)</f>
        <v>78</v>
      </c>
      <c r="L16" s="11">
        <f>SUM(G16+K16)</f>
        <v>155</v>
      </c>
      <c r="M16" s="47">
        <v>16882</v>
      </c>
      <c r="O16" s="1"/>
      <c r="P16"/>
    </row>
    <row r="17" spans="1:16" ht="19.5">
      <c r="A17" s="42" t="s">
        <v>196</v>
      </c>
      <c r="B17" s="7" t="s">
        <v>33</v>
      </c>
      <c r="C17" s="12">
        <v>29</v>
      </c>
      <c r="D17" s="9">
        <v>52</v>
      </c>
      <c r="E17" s="9">
        <v>51</v>
      </c>
      <c r="F17" s="5">
        <f>SUM(D17+E17)</f>
        <v>103</v>
      </c>
      <c r="G17" s="13">
        <f>(F17-C17)</f>
        <v>74</v>
      </c>
      <c r="H17" s="9">
        <v>59</v>
      </c>
      <c r="I17" s="5">
        <v>56</v>
      </c>
      <c r="J17" s="5">
        <f>SUM(H17:I17)</f>
        <v>115</v>
      </c>
      <c r="K17" s="10">
        <f>+(J17-C17)</f>
        <v>86</v>
      </c>
      <c r="L17" s="11">
        <f>SUM(G17+K17)</f>
        <v>160</v>
      </c>
      <c r="M17" s="47">
        <v>23376</v>
      </c>
      <c r="O17" s="1"/>
      <c r="P17"/>
    </row>
    <row r="18" spans="1:16" ht="19.5">
      <c r="A18" s="42" t="s">
        <v>191</v>
      </c>
      <c r="B18" s="7" t="s">
        <v>44</v>
      </c>
      <c r="C18" s="12">
        <v>25</v>
      </c>
      <c r="D18" s="9">
        <v>54</v>
      </c>
      <c r="E18" s="9">
        <v>60</v>
      </c>
      <c r="F18" s="5">
        <f>SUM(D18+E18)</f>
        <v>114</v>
      </c>
      <c r="G18" s="13">
        <f>(F18-C18)</f>
        <v>89</v>
      </c>
      <c r="H18" s="9">
        <v>48</v>
      </c>
      <c r="I18" s="5">
        <v>50</v>
      </c>
      <c r="J18" s="5">
        <f>SUM(H18:I18)</f>
        <v>98</v>
      </c>
      <c r="K18" s="10">
        <f>+(J18-C18)</f>
        <v>73</v>
      </c>
      <c r="L18" s="11">
        <f>SUM(G18+K18)</f>
        <v>162</v>
      </c>
      <c r="M18" s="47">
        <v>27996</v>
      </c>
      <c r="O18" s="1"/>
      <c r="P18"/>
    </row>
    <row r="19" spans="1:16" ht="19.5">
      <c r="A19" s="42" t="s">
        <v>190</v>
      </c>
      <c r="B19" s="7" t="s">
        <v>44</v>
      </c>
      <c r="C19" s="12">
        <v>25</v>
      </c>
      <c r="D19" s="9">
        <v>56</v>
      </c>
      <c r="E19" s="9">
        <v>58</v>
      </c>
      <c r="F19" s="5">
        <f>SUM(D19+E19)</f>
        <v>114</v>
      </c>
      <c r="G19" s="13">
        <f>(F19-C19)</f>
        <v>89</v>
      </c>
      <c r="H19" s="9">
        <v>56</v>
      </c>
      <c r="I19" s="5">
        <v>54</v>
      </c>
      <c r="J19" s="5">
        <f>SUM(H19:I19)</f>
        <v>110</v>
      </c>
      <c r="K19" s="10">
        <f>+(J19-C19)</f>
        <v>85</v>
      </c>
      <c r="L19" s="11">
        <f>SUM(G19+K19)</f>
        <v>174</v>
      </c>
      <c r="M19" s="47">
        <v>34136</v>
      </c>
      <c r="O19" s="1"/>
      <c r="P19"/>
    </row>
    <row r="20" spans="1:16" ht="19.5">
      <c r="A20" s="42" t="s">
        <v>193</v>
      </c>
      <c r="B20" s="7" t="s">
        <v>44</v>
      </c>
      <c r="C20" s="12">
        <v>27</v>
      </c>
      <c r="D20" s="9">
        <v>56</v>
      </c>
      <c r="E20" s="9">
        <v>58</v>
      </c>
      <c r="F20" s="5">
        <f>SUM(D20+E20)</f>
        <v>114</v>
      </c>
      <c r="G20" s="13">
        <f>(F20-C20)</f>
        <v>87</v>
      </c>
      <c r="H20" s="9">
        <v>60</v>
      </c>
      <c r="I20" s="5">
        <v>57</v>
      </c>
      <c r="J20" s="5">
        <f>SUM(H20:I20)</f>
        <v>117</v>
      </c>
      <c r="K20" s="10">
        <f>+(J20-C20)</f>
        <v>90</v>
      </c>
      <c r="L20" s="11">
        <f>SUM(G20+K20)</f>
        <v>177</v>
      </c>
      <c r="M20" s="47">
        <v>21525</v>
      </c>
      <c r="O20" s="1"/>
    </row>
    <row r="21" spans="1:16" ht="19.5">
      <c r="A21" s="42" t="s">
        <v>195</v>
      </c>
      <c r="B21" s="7" t="s">
        <v>44</v>
      </c>
      <c r="C21" s="12">
        <v>29</v>
      </c>
      <c r="D21" s="9">
        <v>52</v>
      </c>
      <c r="E21" s="9">
        <v>57</v>
      </c>
      <c r="F21" s="5">
        <f>SUM(D21+E21)</f>
        <v>109</v>
      </c>
      <c r="G21" s="13">
        <f>(F21-C21)</f>
        <v>80</v>
      </c>
      <c r="H21" s="9" t="s">
        <v>13</v>
      </c>
      <c r="I21" s="9" t="s">
        <v>13</v>
      </c>
      <c r="J21" s="9" t="s">
        <v>13</v>
      </c>
      <c r="K21" s="55" t="s">
        <v>13</v>
      </c>
      <c r="L21" s="56" t="s">
        <v>13</v>
      </c>
      <c r="M21" s="47">
        <v>19752</v>
      </c>
    </row>
    <row r="22" spans="1:16" ht="19.5">
      <c r="A22" s="42" t="s">
        <v>194</v>
      </c>
      <c r="B22" s="7" t="s">
        <v>46</v>
      </c>
      <c r="C22" s="12">
        <v>28</v>
      </c>
      <c r="D22" s="9">
        <v>54</v>
      </c>
      <c r="E22" s="9">
        <v>49</v>
      </c>
      <c r="F22" s="5">
        <f>SUM(D22+E22)</f>
        <v>103</v>
      </c>
      <c r="G22" s="13">
        <f>(F22-C22)</f>
        <v>75</v>
      </c>
      <c r="H22" s="5" t="s">
        <v>328</v>
      </c>
      <c r="I22" s="5" t="s">
        <v>329</v>
      </c>
      <c r="J22" s="5" t="s">
        <v>330</v>
      </c>
      <c r="K22" s="127" t="s">
        <v>327</v>
      </c>
      <c r="L22" s="56" t="s">
        <v>13</v>
      </c>
      <c r="M22" s="47">
        <v>27032</v>
      </c>
    </row>
  </sheetData>
  <sortState ref="A13:M22">
    <sortCondition ref="L13:L22"/>
    <sortCondition ref="K13:K22"/>
  </sortState>
  <mergeCells count="8">
    <mergeCell ref="A8:L8"/>
    <mergeCell ref="A9:L9"/>
    <mergeCell ref="A11:L11"/>
    <mergeCell ref="A1:L1"/>
    <mergeCell ref="A2:L2"/>
    <mergeCell ref="A4:L4"/>
    <mergeCell ref="A6:L6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Q23"/>
  <sheetViews>
    <sheetView zoomScale="85" zoomScaleNormal="85" workbookViewId="0">
      <selection sqref="A1:L1"/>
    </sheetView>
  </sheetViews>
  <sheetFormatPr baseColWidth="10" defaultRowHeight="18.75"/>
  <cols>
    <col min="1" max="1" width="33.5703125" style="1" customWidth="1"/>
    <col min="2" max="2" width="9.7109375" style="1" bestFit="1" customWidth="1"/>
    <col min="3" max="10" width="6.7109375" style="2" customWidth="1"/>
    <col min="11" max="11" width="5.7109375" style="1" customWidth="1"/>
    <col min="12" max="12" width="8.28515625" style="1" customWidth="1"/>
    <col min="13" max="13" width="11.42578125" style="1" customWidth="1"/>
    <col min="14" max="14" width="12.85546875" style="1" hidden="1" customWidth="1"/>
    <col min="15" max="15" width="11.42578125" style="1"/>
    <col min="16" max="16" width="16" hidden="1" customWidth="1"/>
    <col min="17" max="16384" width="11.42578125" style="1"/>
  </cols>
  <sheetData>
    <row r="1" spans="1:17" ht="30.75">
      <c r="A1" s="131" t="s">
        <v>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7" ht="30.75">
      <c r="A2" s="131" t="s">
        <v>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7" ht="19.5" thickBot="1">
      <c r="C3" s="1"/>
      <c r="D3" s="1"/>
      <c r="E3" s="1"/>
      <c r="F3" s="1"/>
      <c r="G3" s="1"/>
      <c r="H3" s="1"/>
      <c r="I3" s="1"/>
      <c r="J3" s="1"/>
    </row>
    <row r="4" spans="1:17" ht="26.25" thickBot="1">
      <c r="A4" s="132" t="str">
        <f>'CAB 0-9'!A4:L4</f>
        <v>TANDIL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4"/>
    </row>
    <row r="5" spans="1:17" ht="26.25" thickBot="1">
      <c r="A5" s="132" t="str">
        <f>'CAB 0-9'!A5:L5</f>
        <v>GOLF CLUB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4"/>
    </row>
    <row r="6" spans="1:17" ht="37.5">
      <c r="A6" s="138" t="s">
        <v>11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1:17" ht="2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1:17" ht="19.5">
      <c r="A8" s="136" t="s">
        <v>19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</row>
    <row r="9" spans="1:17" ht="19.5">
      <c r="A9" s="137" t="str">
        <f>'CAB 0-9'!A9:L9</f>
        <v>01 Y 02 DE ABRIL DE 2017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</row>
    <row r="10" spans="1:17" ht="20.25" thickBo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P10" s="48">
        <v>42461</v>
      </c>
    </row>
    <row r="11" spans="1:17" ht="20.25" thickBot="1">
      <c r="A11" s="128" t="s">
        <v>207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30"/>
    </row>
    <row r="12" spans="1:17" s="3" customFormat="1" ht="20.25" thickBot="1">
      <c r="A12" s="4" t="s">
        <v>14</v>
      </c>
      <c r="B12" s="6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2</v>
      </c>
      <c r="I12" s="4" t="s">
        <v>3</v>
      </c>
      <c r="J12" s="4" t="s">
        <v>4</v>
      </c>
      <c r="K12" s="4" t="s">
        <v>5</v>
      </c>
      <c r="L12" s="4" t="s">
        <v>12</v>
      </c>
      <c r="M12" s="51" t="s">
        <v>53</v>
      </c>
      <c r="P12" s="57" t="s">
        <v>82</v>
      </c>
    </row>
    <row r="13" spans="1:17" ht="19.5">
      <c r="A13" s="193" t="s">
        <v>200</v>
      </c>
      <c r="B13" s="7" t="s">
        <v>32</v>
      </c>
      <c r="C13" s="12">
        <v>5</v>
      </c>
      <c r="D13" s="9">
        <v>39</v>
      </c>
      <c r="E13" s="9">
        <v>35</v>
      </c>
      <c r="F13" s="111">
        <f>SUM(D13+E13)</f>
        <v>74</v>
      </c>
      <c r="G13" s="13">
        <f>(F13-C13)</f>
        <v>69</v>
      </c>
      <c r="H13" s="9">
        <v>37</v>
      </c>
      <c r="I13" s="5">
        <v>39</v>
      </c>
      <c r="J13" s="5">
        <f>SUM(H13:I13)</f>
        <v>76</v>
      </c>
      <c r="K13" s="10">
        <f>+(J13-C13)</f>
        <v>71</v>
      </c>
      <c r="L13" s="11">
        <f>SUM(G13+K13)</f>
        <v>140</v>
      </c>
      <c r="M13" s="203">
        <f>(F13+J13)</f>
        <v>150</v>
      </c>
      <c r="N13" s="47">
        <v>36064</v>
      </c>
      <c r="P13" s="58">
        <f xml:space="preserve"> DATEDIF(N13,$P$10,"y")</f>
        <v>17</v>
      </c>
      <c r="Q13"/>
    </row>
    <row r="14" spans="1:17" ht="19.5">
      <c r="A14" s="193" t="s">
        <v>199</v>
      </c>
      <c r="B14" s="7" t="s">
        <v>32</v>
      </c>
      <c r="C14" s="12">
        <v>2</v>
      </c>
      <c r="D14" s="9">
        <v>39</v>
      </c>
      <c r="E14" s="9">
        <v>43</v>
      </c>
      <c r="F14" s="111">
        <f>SUM(D14+E14)</f>
        <v>82</v>
      </c>
      <c r="G14" s="13">
        <f>(F14-C14)</f>
        <v>80</v>
      </c>
      <c r="H14" s="9">
        <v>38</v>
      </c>
      <c r="I14" s="5">
        <v>31</v>
      </c>
      <c r="J14" s="5">
        <f>SUM(H14:I14)</f>
        <v>69</v>
      </c>
      <c r="K14" s="10">
        <f>+(J14-C14)</f>
        <v>67</v>
      </c>
      <c r="L14" s="11">
        <f>SUM(G14+K14)</f>
        <v>147</v>
      </c>
      <c r="M14" s="203">
        <f>(F14+J14)</f>
        <v>151</v>
      </c>
      <c r="N14" s="47">
        <v>37088</v>
      </c>
      <c r="P14" s="58">
        <f t="shared" ref="P14:P23" si="0" xml:space="preserve"> DATEDIF(N14,$P$10,"y")</f>
        <v>14</v>
      </c>
      <c r="Q14"/>
    </row>
    <row r="15" spans="1:17" ht="19.5">
      <c r="A15" s="193" t="s">
        <v>36</v>
      </c>
      <c r="B15" s="7" t="s">
        <v>25</v>
      </c>
      <c r="C15" s="12">
        <v>2</v>
      </c>
      <c r="D15" s="9">
        <v>39</v>
      </c>
      <c r="E15" s="9">
        <v>41</v>
      </c>
      <c r="F15" s="111">
        <f>SUM(D15+E15)</f>
        <v>80</v>
      </c>
      <c r="G15" s="13">
        <f>(F15-C15)</f>
        <v>78</v>
      </c>
      <c r="H15" s="9">
        <v>37</v>
      </c>
      <c r="I15" s="5">
        <v>34</v>
      </c>
      <c r="J15" s="5">
        <f>SUM(H15:I15)</f>
        <v>71</v>
      </c>
      <c r="K15" s="10">
        <f>+(J15-C15)</f>
        <v>69</v>
      </c>
      <c r="L15" s="204">
        <f>SUM(G15+K15)</f>
        <v>147</v>
      </c>
      <c r="M15" s="66">
        <f>(F15+J15)</f>
        <v>151</v>
      </c>
      <c r="N15" s="47">
        <v>25922</v>
      </c>
      <c r="P15" s="58">
        <f t="shared" si="0"/>
        <v>45</v>
      </c>
      <c r="Q15"/>
    </row>
    <row r="16" spans="1:17" ht="19.5">
      <c r="A16" s="193" t="s">
        <v>201</v>
      </c>
      <c r="B16" s="7" t="s">
        <v>23</v>
      </c>
      <c r="C16" s="12">
        <v>6</v>
      </c>
      <c r="D16" s="9">
        <v>40</v>
      </c>
      <c r="E16" s="9">
        <v>38</v>
      </c>
      <c r="F16" s="111">
        <f>SUM(D16+E16)</f>
        <v>78</v>
      </c>
      <c r="G16" s="13">
        <f>(F16-C16)</f>
        <v>72</v>
      </c>
      <c r="H16" s="9">
        <v>43</v>
      </c>
      <c r="I16" s="5">
        <v>41</v>
      </c>
      <c r="J16" s="5">
        <f>SUM(H16:I16)</f>
        <v>84</v>
      </c>
      <c r="K16" s="10">
        <f>+(J16-C16)</f>
        <v>78</v>
      </c>
      <c r="L16" s="204">
        <f>SUM(G16+K16)</f>
        <v>150</v>
      </c>
      <c r="M16" s="66">
        <f>(F16+J16)</f>
        <v>162</v>
      </c>
      <c r="N16" s="47">
        <v>35668</v>
      </c>
      <c r="P16" s="58">
        <f t="shared" si="0"/>
        <v>18</v>
      </c>
      <c r="Q16"/>
    </row>
    <row r="17" spans="1:17" ht="19.5">
      <c r="A17" s="193" t="s">
        <v>204</v>
      </c>
      <c r="B17" s="7" t="s">
        <v>30</v>
      </c>
      <c r="C17" s="12">
        <v>18</v>
      </c>
      <c r="D17" s="9">
        <v>46</v>
      </c>
      <c r="E17" s="9">
        <v>49</v>
      </c>
      <c r="F17" s="5">
        <f>SUM(D17+E17)</f>
        <v>95</v>
      </c>
      <c r="G17" s="13">
        <f>(F17-C17)</f>
        <v>77</v>
      </c>
      <c r="H17" s="9">
        <v>44</v>
      </c>
      <c r="I17" s="5">
        <v>48</v>
      </c>
      <c r="J17" s="5">
        <f>SUM(H17:I17)</f>
        <v>92</v>
      </c>
      <c r="K17" s="205">
        <f>+(J17-C17)</f>
        <v>74</v>
      </c>
      <c r="L17" s="11">
        <f>SUM(G17+K17)</f>
        <v>151</v>
      </c>
      <c r="M17" s="66">
        <f>(F17+J17)</f>
        <v>187</v>
      </c>
      <c r="N17" s="47">
        <v>25038</v>
      </c>
      <c r="P17" s="58">
        <f t="shared" si="0"/>
        <v>47</v>
      </c>
      <c r="Q17"/>
    </row>
    <row r="18" spans="1:17" ht="19.5">
      <c r="A18" s="193" t="s">
        <v>205</v>
      </c>
      <c r="B18" s="7" t="s">
        <v>32</v>
      </c>
      <c r="C18" s="12">
        <v>24</v>
      </c>
      <c r="D18" s="9">
        <v>46</v>
      </c>
      <c r="E18" s="9">
        <v>52</v>
      </c>
      <c r="F18" s="5">
        <f>SUM(D18+E18)</f>
        <v>98</v>
      </c>
      <c r="G18" s="13">
        <f>(F18-C18)</f>
        <v>74</v>
      </c>
      <c r="H18" s="9">
        <v>50</v>
      </c>
      <c r="I18" s="5">
        <v>54</v>
      </c>
      <c r="J18" s="5">
        <f>SUM(H18:I18)</f>
        <v>104</v>
      </c>
      <c r="K18" s="10">
        <f>+(J18-C18)</f>
        <v>80</v>
      </c>
      <c r="L18" s="11">
        <f>SUM(G18+K18)</f>
        <v>154</v>
      </c>
      <c r="M18" s="66">
        <f>(F18+J18)</f>
        <v>202</v>
      </c>
      <c r="N18" s="47">
        <v>24186</v>
      </c>
      <c r="P18" s="58">
        <f t="shared" si="0"/>
        <v>50</v>
      </c>
      <c r="Q18"/>
    </row>
    <row r="19" spans="1:17" ht="19.5">
      <c r="A19" s="193" t="s">
        <v>49</v>
      </c>
      <c r="B19" s="7" t="s">
        <v>25</v>
      </c>
      <c r="C19" s="12">
        <v>3</v>
      </c>
      <c r="D19" s="9">
        <v>46</v>
      </c>
      <c r="E19" s="9">
        <v>39</v>
      </c>
      <c r="F19" s="5">
        <f>SUM(D19+E19)</f>
        <v>85</v>
      </c>
      <c r="G19" s="13">
        <f>(F19-C19)</f>
        <v>82</v>
      </c>
      <c r="H19" s="9">
        <v>39</v>
      </c>
      <c r="I19" s="5">
        <v>39</v>
      </c>
      <c r="J19" s="5">
        <f>SUM(H19:I19)</f>
        <v>78</v>
      </c>
      <c r="K19" s="10">
        <f>+(J19-C19)</f>
        <v>75</v>
      </c>
      <c r="L19" s="11">
        <f>SUM(G19+K19)</f>
        <v>157</v>
      </c>
      <c r="M19" s="66">
        <f>(F19+J19)</f>
        <v>163</v>
      </c>
      <c r="N19" s="47">
        <v>33060</v>
      </c>
      <c r="P19" s="58">
        <f t="shared" si="0"/>
        <v>25</v>
      </c>
      <c r="Q19"/>
    </row>
    <row r="20" spans="1:17" ht="19.5">
      <c r="A20" s="193" t="s">
        <v>331</v>
      </c>
      <c r="B20" s="7" t="s">
        <v>32</v>
      </c>
      <c r="C20" s="12">
        <v>32</v>
      </c>
      <c r="D20" s="9">
        <v>54</v>
      </c>
      <c r="E20" s="9">
        <v>56</v>
      </c>
      <c r="F20" s="5">
        <f>SUM(D20+E20)</f>
        <v>110</v>
      </c>
      <c r="G20" s="13">
        <f>(F20-C20)</f>
        <v>78</v>
      </c>
      <c r="H20" s="9">
        <v>55</v>
      </c>
      <c r="I20" s="5">
        <v>56</v>
      </c>
      <c r="J20" s="5">
        <f>SUM(H20:I20)</f>
        <v>111</v>
      </c>
      <c r="K20" s="10">
        <f>+(J20-C20)</f>
        <v>79</v>
      </c>
      <c r="L20" s="11">
        <f>SUM(G20+K20)</f>
        <v>157</v>
      </c>
      <c r="M20" s="66">
        <f>(F20+J20)</f>
        <v>221</v>
      </c>
      <c r="N20" s="47">
        <v>21266</v>
      </c>
      <c r="P20" s="58">
        <f t="shared" si="0"/>
        <v>58</v>
      </c>
      <c r="Q20"/>
    </row>
    <row r="21" spans="1:17" ht="19.5">
      <c r="A21" s="193" t="s">
        <v>206</v>
      </c>
      <c r="B21" s="7" t="s">
        <v>30</v>
      </c>
      <c r="C21" s="12">
        <v>27</v>
      </c>
      <c r="D21" s="9">
        <v>53</v>
      </c>
      <c r="E21" s="9">
        <v>54</v>
      </c>
      <c r="F21" s="5">
        <f>SUM(D21+E21)</f>
        <v>107</v>
      </c>
      <c r="G21" s="13">
        <f>(F21-C21)</f>
        <v>80</v>
      </c>
      <c r="H21" s="9">
        <v>52</v>
      </c>
      <c r="I21" s="5">
        <v>55</v>
      </c>
      <c r="J21" s="5">
        <f>SUM(H21:I21)</f>
        <v>107</v>
      </c>
      <c r="K21" s="10">
        <f>+(J21-C21)</f>
        <v>80</v>
      </c>
      <c r="L21" s="11">
        <f>SUM(G21+K21)</f>
        <v>160</v>
      </c>
      <c r="M21" s="66">
        <f>(F21+J21)</f>
        <v>214</v>
      </c>
      <c r="N21" s="47">
        <v>21613</v>
      </c>
      <c r="P21" s="58">
        <f t="shared" si="0"/>
        <v>57</v>
      </c>
      <c r="Q21"/>
    </row>
    <row r="22" spans="1:17" ht="19.5">
      <c r="A22" s="193" t="s">
        <v>203</v>
      </c>
      <c r="B22" s="7" t="s">
        <v>32</v>
      </c>
      <c r="C22" s="12">
        <v>16</v>
      </c>
      <c r="D22" s="9">
        <v>52</v>
      </c>
      <c r="E22" s="9">
        <v>49</v>
      </c>
      <c r="F22" s="5">
        <f>SUM(D22+E22)</f>
        <v>101</v>
      </c>
      <c r="G22" s="13">
        <f>(F22-C22)</f>
        <v>85</v>
      </c>
      <c r="H22" s="9">
        <v>47</v>
      </c>
      <c r="I22" s="5">
        <v>45</v>
      </c>
      <c r="J22" s="5">
        <f>SUM(H22:I22)</f>
        <v>92</v>
      </c>
      <c r="K22" s="10">
        <f>+(J22-C22)</f>
        <v>76</v>
      </c>
      <c r="L22" s="11">
        <f>SUM(G22+K22)</f>
        <v>161</v>
      </c>
      <c r="M22" s="66">
        <f>(F22+J22)</f>
        <v>193</v>
      </c>
      <c r="N22" s="47">
        <v>22508</v>
      </c>
      <c r="P22" s="58">
        <f t="shared" si="0"/>
        <v>54</v>
      </c>
      <c r="Q22"/>
    </row>
    <row r="23" spans="1:17" ht="20.25" thickBot="1">
      <c r="A23" s="194" t="s">
        <v>202</v>
      </c>
      <c r="B23" s="195" t="s">
        <v>25</v>
      </c>
      <c r="C23" s="196">
        <v>7</v>
      </c>
      <c r="D23" s="197">
        <v>47</v>
      </c>
      <c r="E23" s="197">
        <v>43</v>
      </c>
      <c r="F23" s="198">
        <f>SUM(D23+E23)</f>
        <v>90</v>
      </c>
      <c r="G23" s="199">
        <f>(F23-C23)</f>
        <v>83</v>
      </c>
      <c r="H23" s="197">
        <v>46</v>
      </c>
      <c r="I23" s="198">
        <v>41</v>
      </c>
      <c r="J23" s="198">
        <f>SUM(H23:I23)</f>
        <v>87</v>
      </c>
      <c r="K23" s="200">
        <f>+(J23-C23)</f>
        <v>80</v>
      </c>
      <c r="L23" s="201">
        <f>SUM(G23+K23)</f>
        <v>163</v>
      </c>
      <c r="M23" s="202">
        <f>(F23+J23)</f>
        <v>177</v>
      </c>
      <c r="N23" s="47">
        <v>25055</v>
      </c>
      <c r="P23" s="58">
        <f t="shared" si="0"/>
        <v>47</v>
      </c>
      <c r="Q23"/>
    </row>
  </sheetData>
  <sortState ref="A13:N23">
    <sortCondition ref="L13:L23"/>
    <sortCondition ref="K13:K23"/>
  </sortState>
  <mergeCells count="8">
    <mergeCell ref="A8:L8"/>
    <mergeCell ref="A9:L9"/>
    <mergeCell ref="A11:L11"/>
    <mergeCell ref="A1:L1"/>
    <mergeCell ref="A2:L2"/>
    <mergeCell ref="A4:L4"/>
    <mergeCell ref="A6:L6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P104"/>
  <sheetViews>
    <sheetView topLeftCell="A2" zoomScale="70" workbookViewId="0">
      <selection activeCell="A13" sqref="A13"/>
    </sheetView>
  </sheetViews>
  <sheetFormatPr baseColWidth="10" defaultRowHeight="18.75"/>
  <cols>
    <col min="1" max="1" width="37.7109375" style="1" bestFit="1" customWidth="1"/>
    <col min="2" max="2" width="7.7109375" style="43" bestFit="1" customWidth="1"/>
    <col min="3" max="10" width="6.7109375" style="2" customWidth="1"/>
    <col min="11" max="11" width="6.28515625" style="1" customWidth="1"/>
    <col min="12" max="12" width="8.28515625" style="1" customWidth="1"/>
    <col min="13" max="13" width="2.7109375" style="43" customWidth="1"/>
    <col min="14" max="14" width="17.85546875" style="43" customWidth="1"/>
    <col min="15" max="15" width="3.28515625" style="1" customWidth="1"/>
    <col min="16" max="16" width="16" style="1" customWidth="1"/>
    <col min="17" max="18" width="11.42578125" style="1" customWidth="1"/>
    <col min="19" max="16384" width="11.42578125" style="1"/>
  </cols>
  <sheetData>
    <row r="1" spans="1:16" ht="30.75">
      <c r="A1" s="131" t="s">
        <v>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</row>
    <row r="2" spans="1:16" ht="30.75">
      <c r="A2" s="131" t="s">
        <v>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6" ht="19.5" thickBot="1">
      <c r="B3" s="1"/>
      <c r="C3" s="1"/>
      <c r="D3" s="1"/>
      <c r="E3" s="1"/>
      <c r="F3" s="1"/>
      <c r="G3" s="1"/>
      <c r="H3" s="1"/>
      <c r="I3" s="1"/>
      <c r="J3" s="1"/>
    </row>
    <row r="4" spans="1:16" ht="26.25" thickBot="1">
      <c r="A4" s="132" t="str">
        <f>'CAB 0-9'!A4:L4</f>
        <v>TANDIL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4"/>
    </row>
    <row r="5" spans="1:16" ht="26.25" thickBot="1">
      <c r="A5" s="132" t="str">
        <f>'CAB 0-9'!A5:L5</f>
        <v>GOLF CLUB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4"/>
    </row>
    <row r="6" spans="1:16" ht="37.5">
      <c r="A6" s="138" t="s">
        <v>11</v>
      </c>
      <c r="B6" s="138"/>
      <c r="C6" s="138"/>
      <c r="D6" s="138"/>
      <c r="E6" s="138"/>
      <c r="F6" s="138"/>
      <c r="G6" s="138"/>
      <c r="H6" s="138"/>
      <c r="I6" s="138"/>
      <c r="J6" s="138"/>
      <c r="K6" s="138"/>
      <c r="L6" s="138"/>
    </row>
    <row r="7" spans="1:16" ht="2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P7" s="48">
        <v>42461</v>
      </c>
    </row>
    <row r="8" spans="1:16" ht="19.5">
      <c r="A8" s="136" t="s">
        <v>19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</row>
    <row r="9" spans="1:16" ht="19.5">
      <c r="A9" s="137" t="str">
        <f>'CAB 0-9'!A9:L9</f>
        <v>01 Y 02 DE ABRIL DE 2017</v>
      </c>
      <c r="B9" s="137"/>
      <c r="C9" s="137"/>
      <c r="D9" s="137"/>
      <c r="E9" s="137"/>
      <c r="F9" s="137"/>
      <c r="G9" s="137"/>
      <c r="H9" s="137"/>
      <c r="I9" s="137"/>
      <c r="J9" s="137"/>
      <c r="K9" s="137"/>
      <c r="L9" s="137"/>
    </row>
    <row r="10" spans="1:16" ht="20.25" thickBot="1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</row>
    <row r="11" spans="1:16" ht="20.25" thickBot="1">
      <c r="A11" s="128" t="s">
        <v>50</v>
      </c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30"/>
      <c r="N11" s="1"/>
    </row>
    <row r="12" spans="1:16" s="3" customFormat="1" ht="20.25" thickBot="1">
      <c r="A12" s="4" t="s">
        <v>0</v>
      </c>
      <c r="B12" s="6" t="s">
        <v>10</v>
      </c>
      <c r="C12" s="4" t="s">
        <v>1</v>
      </c>
      <c r="D12" s="4" t="s">
        <v>2</v>
      </c>
      <c r="E12" s="4" t="s">
        <v>3</v>
      </c>
      <c r="F12" s="4" t="s">
        <v>4</v>
      </c>
      <c r="G12" s="53" t="s">
        <v>13</v>
      </c>
      <c r="H12" s="4" t="s">
        <v>2</v>
      </c>
      <c r="I12" s="4" t="s">
        <v>3</v>
      </c>
      <c r="J12" s="4" t="s">
        <v>4</v>
      </c>
      <c r="K12" s="53" t="s">
        <v>13</v>
      </c>
      <c r="L12" s="4" t="s">
        <v>12</v>
      </c>
      <c r="M12" s="43"/>
      <c r="P12" s="57" t="s">
        <v>82</v>
      </c>
    </row>
    <row r="13" spans="1:16" ht="19.5">
      <c r="A13" s="42"/>
      <c r="B13" s="7"/>
      <c r="C13" s="12"/>
      <c r="D13" s="9"/>
      <c r="E13" s="9"/>
      <c r="F13" s="62">
        <f t="shared" ref="F13:F44" si="0">SUM(D13+E13)</f>
        <v>0</v>
      </c>
      <c r="G13" s="67" t="s">
        <v>13</v>
      </c>
      <c r="H13" s="61"/>
      <c r="I13" s="62"/>
      <c r="J13" s="62">
        <f t="shared" ref="J13:J44" si="1">SUM(H13:I13)</f>
        <v>0</v>
      </c>
      <c r="K13" s="67" t="s">
        <v>13</v>
      </c>
      <c r="L13" s="74">
        <f t="shared" ref="L13:L44" si="2">SUM(F13+J13)</f>
        <v>0</v>
      </c>
      <c r="N13" s="47">
        <v>34095</v>
      </c>
      <c r="P13" s="58">
        <f xml:space="preserve"> DATEDIF(N13,$P$7,"y")</f>
        <v>22</v>
      </c>
    </row>
    <row r="14" spans="1:16" ht="19.5">
      <c r="A14" s="42"/>
      <c r="B14" s="7"/>
      <c r="C14" s="12"/>
      <c r="D14" s="9"/>
      <c r="E14" s="9"/>
      <c r="F14" s="62">
        <f t="shared" si="0"/>
        <v>0</v>
      </c>
      <c r="G14" s="67" t="s">
        <v>13</v>
      </c>
      <c r="H14" s="61"/>
      <c r="I14" s="62"/>
      <c r="J14" s="62">
        <f t="shared" si="1"/>
        <v>0</v>
      </c>
      <c r="K14" s="67" t="s">
        <v>13</v>
      </c>
      <c r="L14" s="74">
        <f t="shared" si="2"/>
        <v>0</v>
      </c>
      <c r="N14" s="47">
        <v>35846</v>
      </c>
      <c r="P14" s="58">
        <f t="shared" ref="P14:P77" si="3" xml:space="preserve"> DATEDIF(N14,$P$7,"y")</f>
        <v>18</v>
      </c>
    </row>
    <row r="15" spans="1:16" ht="19.5">
      <c r="A15" s="42"/>
      <c r="B15" s="7"/>
      <c r="C15" s="12"/>
      <c r="D15" s="9"/>
      <c r="E15" s="9"/>
      <c r="F15" s="62">
        <f t="shared" si="0"/>
        <v>0</v>
      </c>
      <c r="G15" s="67" t="s">
        <v>13</v>
      </c>
      <c r="H15" s="61"/>
      <c r="I15" s="62"/>
      <c r="J15" s="62">
        <f t="shared" si="1"/>
        <v>0</v>
      </c>
      <c r="K15" s="67" t="s">
        <v>13</v>
      </c>
      <c r="L15" s="74">
        <f t="shared" si="2"/>
        <v>0</v>
      </c>
      <c r="N15" s="47">
        <v>25144</v>
      </c>
      <c r="P15" s="58">
        <f t="shared" si="3"/>
        <v>47</v>
      </c>
    </row>
    <row r="16" spans="1:16" ht="19.5">
      <c r="A16" s="42"/>
      <c r="B16" s="7"/>
      <c r="C16" s="12"/>
      <c r="D16" s="9"/>
      <c r="E16" s="9"/>
      <c r="F16" s="62">
        <f t="shared" si="0"/>
        <v>0</v>
      </c>
      <c r="G16" s="67" t="s">
        <v>13</v>
      </c>
      <c r="H16" s="61"/>
      <c r="I16" s="62"/>
      <c r="J16" s="62">
        <f t="shared" si="1"/>
        <v>0</v>
      </c>
      <c r="K16" s="67" t="s">
        <v>13</v>
      </c>
      <c r="L16" s="74">
        <f t="shared" si="2"/>
        <v>0</v>
      </c>
      <c r="N16" s="47">
        <v>26822</v>
      </c>
      <c r="P16" s="58">
        <f t="shared" si="3"/>
        <v>42</v>
      </c>
    </row>
    <row r="17" spans="1:16" ht="19.5">
      <c r="A17" s="42"/>
      <c r="B17" s="7"/>
      <c r="C17" s="12"/>
      <c r="D17" s="9"/>
      <c r="E17" s="9"/>
      <c r="F17" s="62">
        <f t="shared" si="0"/>
        <v>0</v>
      </c>
      <c r="G17" s="67" t="s">
        <v>13</v>
      </c>
      <c r="H17" s="61"/>
      <c r="I17" s="62"/>
      <c r="J17" s="62">
        <f t="shared" si="1"/>
        <v>0</v>
      </c>
      <c r="K17" s="67" t="s">
        <v>13</v>
      </c>
      <c r="L17" s="74">
        <f t="shared" si="2"/>
        <v>0</v>
      </c>
      <c r="N17" s="47">
        <v>26222</v>
      </c>
      <c r="P17" s="58">
        <f t="shared" si="3"/>
        <v>44</v>
      </c>
    </row>
    <row r="18" spans="1:16" ht="19.5">
      <c r="A18" s="42"/>
      <c r="B18" s="7"/>
      <c r="C18" s="12"/>
      <c r="D18" s="9"/>
      <c r="E18" s="9"/>
      <c r="F18" s="62">
        <f t="shared" si="0"/>
        <v>0</v>
      </c>
      <c r="G18" s="67" t="s">
        <v>13</v>
      </c>
      <c r="H18" s="61"/>
      <c r="I18" s="62"/>
      <c r="J18" s="62">
        <f t="shared" si="1"/>
        <v>0</v>
      </c>
      <c r="K18" s="67" t="s">
        <v>13</v>
      </c>
      <c r="L18" s="74">
        <f t="shared" si="2"/>
        <v>0</v>
      </c>
      <c r="N18" s="47">
        <v>27263</v>
      </c>
      <c r="P18" s="58">
        <f t="shared" si="3"/>
        <v>41</v>
      </c>
    </row>
    <row r="19" spans="1:16" ht="19.5">
      <c r="A19" s="42"/>
      <c r="B19" s="7"/>
      <c r="C19" s="12"/>
      <c r="D19" s="9"/>
      <c r="E19" s="9"/>
      <c r="F19" s="62">
        <f t="shared" si="0"/>
        <v>0</v>
      </c>
      <c r="G19" s="67" t="s">
        <v>13</v>
      </c>
      <c r="H19" s="61"/>
      <c r="I19" s="62"/>
      <c r="J19" s="62">
        <f t="shared" si="1"/>
        <v>0</v>
      </c>
      <c r="K19" s="67" t="s">
        <v>13</v>
      </c>
      <c r="L19" s="74">
        <f t="shared" si="2"/>
        <v>0</v>
      </c>
      <c r="N19" s="47">
        <v>31709</v>
      </c>
      <c r="P19" s="58">
        <f t="shared" si="3"/>
        <v>29</v>
      </c>
    </row>
    <row r="20" spans="1:16" ht="19.5">
      <c r="A20" s="42"/>
      <c r="B20" s="7"/>
      <c r="C20" s="12"/>
      <c r="D20" s="9"/>
      <c r="E20" s="9"/>
      <c r="F20" s="62">
        <f t="shared" si="0"/>
        <v>0</v>
      </c>
      <c r="G20" s="67" t="s">
        <v>13</v>
      </c>
      <c r="H20" s="61"/>
      <c r="I20" s="62"/>
      <c r="J20" s="62">
        <f t="shared" si="1"/>
        <v>0</v>
      </c>
      <c r="K20" s="67" t="s">
        <v>13</v>
      </c>
      <c r="L20" s="74">
        <f t="shared" si="2"/>
        <v>0</v>
      </c>
      <c r="N20" s="47">
        <v>37106</v>
      </c>
      <c r="P20" s="58">
        <f t="shared" si="3"/>
        <v>14</v>
      </c>
    </row>
    <row r="21" spans="1:16" ht="19.5">
      <c r="A21" s="42"/>
      <c r="B21" s="7"/>
      <c r="C21" s="12"/>
      <c r="D21" s="9"/>
      <c r="E21" s="9"/>
      <c r="F21" s="62">
        <f t="shared" si="0"/>
        <v>0</v>
      </c>
      <c r="G21" s="67" t="s">
        <v>13</v>
      </c>
      <c r="H21" s="61"/>
      <c r="I21" s="62"/>
      <c r="J21" s="62">
        <f t="shared" si="1"/>
        <v>0</v>
      </c>
      <c r="K21" s="67" t="s">
        <v>13</v>
      </c>
      <c r="L21" s="74">
        <f t="shared" si="2"/>
        <v>0</v>
      </c>
      <c r="N21" s="47">
        <v>38529</v>
      </c>
      <c r="P21" s="58">
        <f t="shared" si="3"/>
        <v>10</v>
      </c>
    </row>
    <row r="22" spans="1:16" ht="19.5">
      <c r="A22" s="42"/>
      <c r="B22" s="7"/>
      <c r="C22" s="12"/>
      <c r="D22" s="9"/>
      <c r="E22" s="9"/>
      <c r="F22" s="62">
        <f t="shared" si="0"/>
        <v>0</v>
      </c>
      <c r="G22" s="67" t="s">
        <v>13</v>
      </c>
      <c r="H22" s="61"/>
      <c r="I22" s="62"/>
      <c r="J22" s="62">
        <f t="shared" si="1"/>
        <v>0</v>
      </c>
      <c r="K22" s="67" t="s">
        <v>13</v>
      </c>
      <c r="L22" s="74">
        <f t="shared" si="2"/>
        <v>0</v>
      </c>
      <c r="N22" s="47">
        <v>27313</v>
      </c>
      <c r="P22" s="58">
        <f t="shared" si="3"/>
        <v>41</v>
      </c>
    </row>
    <row r="23" spans="1:16" ht="19.5">
      <c r="A23" s="42"/>
      <c r="B23" s="7"/>
      <c r="C23" s="12"/>
      <c r="D23" s="9"/>
      <c r="E23" s="9"/>
      <c r="F23" s="62">
        <f t="shared" si="0"/>
        <v>0</v>
      </c>
      <c r="G23" s="67" t="s">
        <v>13</v>
      </c>
      <c r="H23" s="61"/>
      <c r="I23" s="62"/>
      <c r="J23" s="62">
        <f t="shared" si="1"/>
        <v>0</v>
      </c>
      <c r="K23" s="67" t="s">
        <v>13</v>
      </c>
      <c r="L23" s="74">
        <f t="shared" si="2"/>
        <v>0</v>
      </c>
      <c r="N23" s="47">
        <v>27435</v>
      </c>
      <c r="P23" s="58">
        <f t="shared" si="3"/>
        <v>41</v>
      </c>
    </row>
    <row r="24" spans="1:16" ht="19.5">
      <c r="A24" s="42"/>
      <c r="B24" s="7"/>
      <c r="C24" s="12"/>
      <c r="D24" s="9"/>
      <c r="E24" s="9"/>
      <c r="F24" s="62">
        <f t="shared" si="0"/>
        <v>0</v>
      </c>
      <c r="G24" s="67" t="s">
        <v>13</v>
      </c>
      <c r="H24" s="61"/>
      <c r="I24" s="62"/>
      <c r="J24" s="62">
        <f t="shared" si="1"/>
        <v>0</v>
      </c>
      <c r="K24" s="67" t="s">
        <v>13</v>
      </c>
      <c r="L24" s="74">
        <f t="shared" si="2"/>
        <v>0</v>
      </c>
      <c r="N24" s="47">
        <v>33685</v>
      </c>
      <c r="P24" s="58">
        <f t="shared" si="3"/>
        <v>24</v>
      </c>
    </row>
    <row r="25" spans="1:16" ht="19.5">
      <c r="A25" s="42"/>
      <c r="B25" s="7"/>
      <c r="C25" s="12"/>
      <c r="D25" s="9"/>
      <c r="E25" s="9"/>
      <c r="F25" s="62">
        <f t="shared" si="0"/>
        <v>0</v>
      </c>
      <c r="G25" s="67" t="s">
        <v>13</v>
      </c>
      <c r="H25" s="61"/>
      <c r="I25" s="62"/>
      <c r="J25" s="62">
        <f t="shared" si="1"/>
        <v>0</v>
      </c>
      <c r="K25" s="67" t="s">
        <v>13</v>
      </c>
      <c r="L25" s="74">
        <f t="shared" si="2"/>
        <v>0</v>
      </c>
      <c r="N25" s="47">
        <v>35313</v>
      </c>
      <c r="P25" s="58">
        <f t="shared" si="3"/>
        <v>19</v>
      </c>
    </row>
    <row r="26" spans="1:16" ht="19.5">
      <c r="A26" s="42"/>
      <c r="B26" s="7"/>
      <c r="C26" s="12"/>
      <c r="D26" s="9"/>
      <c r="E26" s="9"/>
      <c r="F26" s="62">
        <f t="shared" si="0"/>
        <v>0</v>
      </c>
      <c r="G26" s="67" t="s">
        <v>13</v>
      </c>
      <c r="H26" s="61"/>
      <c r="I26" s="62"/>
      <c r="J26" s="62">
        <f t="shared" si="1"/>
        <v>0</v>
      </c>
      <c r="K26" s="67" t="s">
        <v>13</v>
      </c>
      <c r="L26" s="74">
        <f t="shared" si="2"/>
        <v>0</v>
      </c>
      <c r="N26" s="47">
        <v>36800</v>
      </c>
      <c r="P26" s="58">
        <f t="shared" si="3"/>
        <v>15</v>
      </c>
    </row>
    <row r="27" spans="1:16" ht="19.5">
      <c r="A27" s="42"/>
      <c r="B27" s="7"/>
      <c r="C27" s="12"/>
      <c r="D27" s="9"/>
      <c r="E27" s="9"/>
      <c r="F27" s="62">
        <f t="shared" si="0"/>
        <v>0</v>
      </c>
      <c r="G27" s="67" t="s">
        <v>13</v>
      </c>
      <c r="H27" s="61"/>
      <c r="I27" s="62"/>
      <c r="J27" s="62">
        <f t="shared" si="1"/>
        <v>0</v>
      </c>
      <c r="K27" s="67" t="s">
        <v>13</v>
      </c>
      <c r="L27" s="74">
        <f t="shared" si="2"/>
        <v>0</v>
      </c>
      <c r="N27" s="47">
        <v>29993</v>
      </c>
      <c r="P27" s="58">
        <f t="shared" si="3"/>
        <v>34</v>
      </c>
    </row>
    <row r="28" spans="1:16" ht="19.5">
      <c r="A28" s="42"/>
      <c r="B28" s="7"/>
      <c r="C28" s="12"/>
      <c r="D28" s="9"/>
      <c r="E28" s="9"/>
      <c r="F28" s="62">
        <f t="shared" si="0"/>
        <v>0</v>
      </c>
      <c r="G28" s="67" t="s">
        <v>13</v>
      </c>
      <c r="H28" s="61"/>
      <c r="I28" s="62"/>
      <c r="J28" s="62">
        <f t="shared" si="1"/>
        <v>0</v>
      </c>
      <c r="K28" s="67" t="s">
        <v>13</v>
      </c>
      <c r="L28" s="74">
        <f t="shared" si="2"/>
        <v>0</v>
      </c>
      <c r="N28" s="47">
        <v>22291</v>
      </c>
      <c r="P28" s="58">
        <f t="shared" si="3"/>
        <v>55</v>
      </c>
    </row>
    <row r="29" spans="1:16" ht="19.5">
      <c r="A29" s="42"/>
      <c r="B29" s="7"/>
      <c r="C29" s="12"/>
      <c r="D29" s="9"/>
      <c r="E29" s="9"/>
      <c r="F29" s="62">
        <f t="shared" si="0"/>
        <v>0</v>
      </c>
      <c r="G29" s="67" t="s">
        <v>13</v>
      </c>
      <c r="H29" s="61"/>
      <c r="I29" s="62"/>
      <c r="J29" s="62">
        <f t="shared" si="1"/>
        <v>0</v>
      </c>
      <c r="K29" s="67" t="s">
        <v>13</v>
      </c>
      <c r="L29" s="74">
        <f t="shared" si="2"/>
        <v>0</v>
      </c>
      <c r="N29" s="47">
        <v>20544</v>
      </c>
      <c r="P29" s="58">
        <f t="shared" si="3"/>
        <v>60</v>
      </c>
    </row>
    <row r="30" spans="1:16" ht="19.5">
      <c r="A30" s="42"/>
      <c r="B30" s="7"/>
      <c r="C30" s="12"/>
      <c r="D30" s="9"/>
      <c r="E30" s="9"/>
      <c r="F30" s="62">
        <f t="shared" si="0"/>
        <v>0</v>
      </c>
      <c r="G30" s="67" t="s">
        <v>13</v>
      </c>
      <c r="H30" s="61"/>
      <c r="I30" s="62"/>
      <c r="J30" s="62">
        <f t="shared" si="1"/>
        <v>0</v>
      </c>
      <c r="K30" s="67" t="s">
        <v>13</v>
      </c>
      <c r="L30" s="74">
        <f t="shared" si="2"/>
        <v>0</v>
      </c>
      <c r="N30" s="47">
        <v>25922</v>
      </c>
      <c r="P30" s="58">
        <f t="shared" si="3"/>
        <v>45</v>
      </c>
    </row>
    <row r="31" spans="1:16" ht="19.5">
      <c r="A31" s="42"/>
      <c r="B31" s="7"/>
      <c r="C31" s="12"/>
      <c r="D31" s="9"/>
      <c r="E31" s="9"/>
      <c r="F31" s="62">
        <f t="shared" si="0"/>
        <v>0</v>
      </c>
      <c r="G31" s="67" t="s">
        <v>13</v>
      </c>
      <c r="H31" s="61"/>
      <c r="I31" s="62"/>
      <c r="J31" s="62">
        <f t="shared" si="1"/>
        <v>0</v>
      </c>
      <c r="K31" s="67" t="s">
        <v>13</v>
      </c>
      <c r="L31" s="74">
        <f t="shared" si="2"/>
        <v>0</v>
      </c>
      <c r="N31" s="47" t="s">
        <v>62</v>
      </c>
      <c r="P31" s="58">
        <f t="shared" si="3"/>
        <v>62</v>
      </c>
    </row>
    <row r="32" spans="1:16" ht="19.5">
      <c r="A32" s="42"/>
      <c r="B32" s="7"/>
      <c r="C32" s="12"/>
      <c r="D32" s="9"/>
      <c r="E32" s="9"/>
      <c r="F32" s="62">
        <f t="shared" si="0"/>
        <v>0</v>
      </c>
      <c r="G32" s="67" t="s">
        <v>13</v>
      </c>
      <c r="H32" s="61"/>
      <c r="I32" s="62"/>
      <c r="J32" s="62">
        <f t="shared" si="1"/>
        <v>0</v>
      </c>
      <c r="K32" s="67" t="s">
        <v>13</v>
      </c>
      <c r="L32" s="74">
        <f t="shared" si="2"/>
        <v>0</v>
      </c>
      <c r="N32" s="47">
        <v>37164</v>
      </c>
      <c r="P32" s="58">
        <f t="shared" si="3"/>
        <v>14</v>
      </c>
    </row>
    <row r="33" spans="1:16" ht="19.5">
      <c r="A33" s="42"/>
      <c r="B33" s="7"/>
      <c r="C33" s="12"/>
      <c r="D33" s="9"/>
      <c r="E33" s="9"/>
      <c r="F33" s="62">
        <f t="shared" si="0"/>
        <v>0</v>
      </c>
      <c r="G33" s="67" t="s">
        <v>13</v>
      </c>
      <c r="H33" s="61"/>
      <c r="I33" s="62"/>
      <c r="J33" s="62">
        <f t="shared" si="1"/>
        <v>0</v>
      </c>
      <c r="K33" s="67" t="s">
        <v>13</v>
      </c>
      <c r="L33" s="74">
        <f t="shared" si="2"/>
        <v>0</v>
      </c>
      <c r="N33" s="47">
        <v>27658</v>
      </c>
      <c r="P33" s="58">
        <f t="shared" si="3"/>
        <v>40</v>
      </c>
    </row>
    <row r="34" spans="1:16" ht="19.5">
      <c r="A34" s="42"/>
      <c r="B34" s="7"/>
      <c r="C34" s="12"/>
      <c r="D34" s="9"/>
      <c r="E34" s="9"/>
      <c r="F34" s="62">
        <f t="shared" si="0"/>
        <v>0</v>
      </c>
      <c r="G34" s="67" t="s">
        <v>13</v>
      </c>
      <c r="H34" s="61"/>
      <c r="I34" s="62"/>
      <c r="J34" s="62">
        <f t="shared" si="1"/>
        <v>0</v>
      </c>
      <c r="K34" s="67" t="s">
        <v>13</v>
      </c>
      <c r="L34" s="74">
        <f t="shared" si="2"/>
        <v>0</v>
      </c>
      <c r="N34" s="47">
        <v>25055</v>
      </c>
      <c r="P34" s="58">
        <f t="shared" si="3"/>
        <v>47</v>
      </c>
    </row>
    <row r="35" spans="1:16" ht="19.5">
      <c r="A35" s="42"/>
      <c r="B35" s="7"/>
      <c r="C35" s="12"/>
      <c r="D35" s="9"/>
      <c r="E35" s="9"/>
      <c r="F35" s="62">
        <f t="shared" si="0"/>
        <v>0</v>
      </c>
      <c r="G35" s="67" t="s">
        <v>13</v>
      </c>
      <c r="H35" s="61"/>
      <c r="I35" s="62"/>
      <c r="J35" s="62">
        <f t="shared" si="1"/>
        <v>0</v>
      </c>
      <c r="K35" s="67" t="s">
        <v>13</v>
      </c>
      <c r="L35" s="74">
        <f t="shared" si="2"/>
        <v>0</v>
      </c>
      <c r="N35" s="47">
        <v>32793</v>
      </c>
      <c r="P35" s="58">
        <f t="shared" si="3"/>
        <v>26</v>
      </c>
    </row>
    <row r="36" spans="1:16" ht="19.5">
      <c r="A36" s="42"/>
      <c r="B36" s="7"/>
      <c r="C36" s="12"/>
      <c r="D36" s="9"/>
      <c r="E36" s="9"/>
      <c r="F36" s="62">
        <f t="shared" si="0"/>
        <v>0</v>
      </c>
      <c r="G36" s="67" t="s">
        <v>13</v>
      </c>
      <c r="H36" s="61"/>
      <c r="I36" s="62"/>
      <c r="J36" s="62">
        <f t="shared" si="1"/>
        <v>0</v>
      </c>
      <c r="K36" s="67" t="s">
        <v>13</v>
      </c>
      <c r="L36" s="74">
        <f t="shared" si="2"/>
        <v>0</v>
      </c>
      <c r="N36" s="47">
        <v>24765</v>
      </c>
      <c r="P36" s="58">
        <f t="shared" si="3"/>
        <v>48</v>
      </c>
    </row>
    <row r="37" spans="1:16" ht="19.5">
      <c r="A37" s="42"/>
      <c r="B37" s="7"/>
      <c r="C37" s="12"/>
      <c r="D37" s="9"/>
      <c r="E37" s="9"/>
      <c r="F37" s="62">
        <f t="shared" si="0"/>
        <v>0</v>
      </c>
      <c r="G37" s="67" t="s">
        <v>13</v>
      </c>
      <c r="H37" s="61"/>
      <c r="I37" s="62"/>
      <c r="J37" s="62">
        <f t="shared" si="1"/>
        <v>0</v>
      </c>
      <c r="K37" s="67" t="s">
        <v>13</v>
      </c>
      <c r="L37" s="74">
        <f t="shared" si="2"/>
        <v>0</v>
      </c>
      <c r="N37" s="47">
        <v>28066</v>
      </c>
      <c r="P37" s="58">
        <f t="shared" si="3"/>
        <v>39</v>
      </c>
    </row>
    <row r="38" spans="1:16" ht="19.5">
      <c r="A38" s="42"/>
      <c r="B38" s="7"/>
      <c r="C38" s="12"/>
      <c r="D38" s="9"/>
      <c r="E38" s="9"/>
      <c r="F38" s="62">
        <f t="shared" si="0"/>
        <v>0</v>
      </c>
      <c r="G38" s="67" t="s">
        <v>13</v>
      </c>
      <c r="H38" s="61"/>
      <c r="I38" s="62"/>
      <c r="J38" s="62">
        <f t="shared" si="1"/>
        <v>0</v>
      </c>
      <c r="K38" s="67" t="s">
        <v>13</v>
      </c>
      <c r="L38" s="74">
        <f t="shared" si="2"/>
        <v>0</v>
      </c>
      <c r="N38" s="47">
        <v>36706</v>
      </c>
      <c r="P38" s="58">
        <f t="shared" si="3"/>
        <v>15</v>
      </c>
    </row>
    <row r="39" spans="1:16" ht="19.5">
      <c r="A39" s="42"/>
      <c r="B39" s="7"/>
      <c r="C39" s="12"/>
      <c r="D39" s="9"/>
      <c r="E39" s="9"/>
      <c r="F39" s="62">
        <f t="shared" si="0"/>
        <v>0</v>
      </c>
      <c r="G39" s="67" t="s">
        <v>13</v>
      </c>
      <c r="H39" s="61"/>
      <c r="I39" s="62"/>
      <c r="J39" s="62">
        <f t="shared" si="1"/>
        <v>0</v>
      </c>
      <c r="K39" s="67" t="s">
        <v>13</v>
      </c>
      <c r="L39" s="74">
        <f t="shared" si="2"/>
        <v>0</v>
      </c>
      <c r="N39" s="47">
        <v>27431</v>
      </c>
      <c r="P39" s="58">
        <f t="shared" si="3"/>
        <v>41</v>
      </c>
    </row>
    <row r="40" spans="1:16" ht="19.5">
      <c r="A40" s="42"/>
      <c r="B40" s="7"/>
      <c r="C40" s="12"/>
      <c r="D40" s="9"/>
      <c r="E40" s="9"/>
      <c r="F40" s="62">
        <f t="shared" si="0"/>
        <v>0</v>
      </c>
      <c r="G40" s="67" t="s">
        <v>13</v>
      </c>
      <c r="H40" s="61"/>
      <c r="I40" s="62"/>
      <c r="J40" s="62">
        <f t="shared" si="1"/>
        <v>0</v>
      </c>
      <c r="K40" s="67" t="s">
        <v>13</v>
      </c>
      <c r="L40" s="74">
        <f t="shared" si="2"/>
        <v>0</v>
      </c>
      <c r="N40" s="47">
        <v>33052</v>
      </c>
      <c r="P40" s="58">
        <f t="shared" si="3"/>
        <v>25</v>
      </c>
    </row>
    <row r="41" spans="1:16" ht="19.5">
      <c r="A41" s="42"/>
      <c r="B41" s="7"/>
      <c r="C41" s="12"/>
      <c r="D41" s="9"/>
      <c r="E41" s="9"/>
      <c r="F41" s="62">
        <f t="shared" si="0"/>
        <v>0</v>
      </c>
      <c r="G41" s="67" t="s">
        <v>13</v>
      </c>
      <c r="H41" s="61"/>
      <c r="I41" s="62"/>
      <c r="J41" s="62">
        <f t="shared" si="1"/>
        <v>0</v>
      </c>
      <c r="K41" s="67" t="s">
        <v>13</v>
      </c>
      <c r="L41" s="74">
        <f t="shared" si="2"/>
        <v>0</v>
      </c>
      <c r="N41" s="47">
        <v>29151</v>
      </c>
      <c r="P41" s="58">
        <f t="shared" si="3"/>
        <v>36</v>
      </c>
    </row>
    <row r="42" spans="1:16" ht="19.5">
      <c r="A42" s="42"/>
      <c r="B42" s="7"/>
      <c r="C42" s="12"/>
      <c r="D42" s="9"/>
      <c r="E42" s="9"/>
      <c r="F42" s="62">
        <f t="shared" si="0"/>
        <v>0</v>
      </c>
      <c r="G42" s="67" t="s">
        <v>13</v>
      </c>
      <c r="H42" s="61"/>
      <c r="I42" s="62"/>
      <c r="J42" s="62">
        <f t="shared" si="1"/>
        <v>0</v>
      </c>
      <c r="K42" s="67" t="s">
        <v>13</v>
      </c>
      <c r="L42" s="74">
        <f t="shared" si="2"/>
        <v>0</v>
      </c>
      <c r="N42" s="47">
        <v>21180</v>
      </c>
      <c r="P42" s="58">
        <f t="shared" si="3"/>
        <v>58</v>
      </c>
    </row>
    <row r="43" spans="1:16" ht="19.5">
      <c r="A43" s="42"/>
      <c r="B43" s="7"/>
      <c r="C43" s="12"/>
      <c r="D43" s="9"/>
      <c r="E43" s="9"/>
      <c r="F43" s="62">
        <f t="shared" si="0"/>
        <v>0</v>
      </c>
      <c r="G43" s="67" t="s">
        <v>13</v>
      </c>
      <c r="H43" s="61"/>
      <c r="I43" s="62"/>
      <c r="J43" s="62">
        <f t="shared" si="1"/>
        <v>0</v>
      </c>
      <c r="K43" s="67" t="s">
        <v>13</v>
      </c>
      <c r="L43" s="74">
        <f t="shared" si="2"/>
        <v>0</v>
      </c>
      <c r="N43" s="47">
        <v>37643</v>
      </c>
      <c r="P43" s="58">
        <f t="shared" si="3"/>
        <v>13</v>
      </c>
    </row>
    <row r="44" spans="1:16" ht="19.5">
      <c r="A44" s="42"/>
      <c r="B44" s="7"/>
      <c r="C44" s="12"/>
      <c r="D44" s="9"/>
      <c r="E44" s="9"/>
      <c r="F44" s="62">
        <f t="shared" si="0"/>
        <v>0</v>
      </c>
      <c r="G44" s="67" t="s">
        <v>13</v>
      </c>
      <c r="H44" s="61"/>
      <c r="I44" s="62"/>
      <c r="J44" s="62">
        <f t="shared" si="1"/>
        <v>0</v>
      </c>
      <c r="K44" s="67" t="s">
        <v>13</v>
      </c>
      <c r="L44" s="74">
        <f t="shared" si="2"/>
        <v>0</v>
      </c>
      <c r="N44" s="47">
        <v>26044</v>
      </c>
      <c r="P44" s="58">
        <f t="shared" si="3"/>
        <v>44</v>
      </c>
    </row>
    <row r="45" spans="1:16" ht="19.5">
      <c r="A45" s="42"/>
      <c r="B45" s="7"/>
      <c r="C45" s="12"/>
      <c r="D45" s="9"/>
      <c r="E45" s="9"/>
      <c r="F45" s="62">
        <f t="shared" ref="F45:F69" si="4">SUM(D45+E45)</f>
        <v>0</v>
      </c>
      <c r="G45" s="67" t="s">
        <v>13</v>
      </c>
      <c r="H45" s="61"/>
      <c r="I45" s="62"/>
      <c r="J45" s="62">
        <f t="shared" ref="J45:J76" si="5">SUM(H45:I45)</f>
        <v>0</v>
      </c>
      <c r="K45" s="67" t="s">
        <v>13</v>
      </c>
      <c r="L45" s="74">
        <f t="shared" ref="L45:L76" si="6">SUM(F45+J45)</f>
        <v>0</v>
      </c>
      <c r="N45" s="47">
        <v>28522</v>
      </c>
      <c r="P45" s="58">
        <f t="shared" si="3"/>
        <v>38</v>
      </c>
    </row>
    <row r="46" spans="1:16" ht="19.5">
      <c r="A46" s="42"/>
      <c r="B46" s="7"/>
      <c r="C46" s="12"/>
      <c r="D46" s="9"/>
      <c r="E46" s="9"/>
      <c r="F46" s="62">
        <f t="shared" si="4"/>
        <v>0</v>
      </c>
      <c r="G46" s="67" t="s">
        <v>13</v>
      </c>
      <c r="H46" s="61"/>
      <c r="I46" s="62"/>
      <c r="J46" s="62">
        <f t="shared" si="5"/>
        <v>0</v>
      </c>
      <c r="K46" s="67" t="s">
        <v>13</v>
      </c>
      <c r="L46" s="74">
        <f t="shared" si="6"/>
        <v>0</v>
      </c>
      <c r="N46" s="47" t="s">
        <v>68</v>
      </c>
      <c r="P46" s="58">
        <f t="shared" si="3"/>
        <v>46</v>
      </c>
    </row>
    <row r="47" spans="1:16" ht="19.5">
      <c r="A47" s="42"/>
      <c r="B47" s="7"/>
      <c r="C47" s="12"/>
      <c r="D47" s="9"/>
      <c r="E47" s="9"/>
      <c r="F47" s="62">
        <f t="shared" si="4"/>
        <v>0</v>
      </c>
      <c r="G47" s="67" t="s">
        <v>13</v>
      </c>
      <c r="H47" s="61"/>
      <c r="I47" s="62"/>
      <c r="J47" s="62">
        <f t="shared" si="5"/>
        <v>0</v>
      </c>
      <c r="K47" s="67" t="s">
        <v>13</v>
      </c>
      <c r="L47" s="74">
        <f t="shared" si="6"/>
        <v>0</v>
      </c>
      <c r="N47" s="47">
        <v>24957</v>
      </c>
      <c r="P47" s="58">
        <f t="shared" si="3"/>
        <v>47</v>
      </c>
    </row>
    <row r="48" spans="1:16" ht="19.5">
      <c r="A48" s="42"/>
      <c r="B48" s="7"/>
      <c r="C48" s="12"/>
      <c r="D48" s="9"/>
      <c r="E48" s="9"/>
      <c r="F48" s="62">
        <f t="shared" si="4"/>
        <v>0</v>
      </c>
      <c r="G48" s="67" t="s">
        <v>13</v>
      </c>
      <c r="H48" s="61"/>
      <c r="I48" s="62"/>
      <c r="J48" s="62">
        <f t="shared" si="5"/>
        <v>0</v>
      </c>
      <c r="K48" s="67" t="s">
        <v>13</v>
      </c>
      <c r="L48" s="74">
        <f t="shared" si="6"/>
        <v>0</v>
      </c>
      <c r="N48" s="47" t="s">
        <v>63</v>
      </c>
      <c r="P48" s="58">
        <f t="shared" si="3"/>
        <v>41</v>
      </c>
    </row>
    <row r="49" spans="1:16" ht="19.5">
      <c r="A49" s="42"/>
      <c r="B49" s="7"/>
      <c r="C49" s="12"/>
      <c r="D49" s="9"/>
      <c r="E49" s="9"/>
      <c r="F49" s="62">
        <f t="shared" si="4"/>
        <v>0</v>
      </c>
      <c r="G49" s="67" t="s">
        <v>13</v>
      </c>
      <c r="H49" s="61"/>
      <c r="I49" s="62"/>
      <c r="J49" s="62">
        <f t="shared" si="5"/>
        <v>0</v>
      </c>
      <c r="K49" s="67" t="s">
        <v>13</v>
      </c>
      <c r="L49" s="74">
        <f t="shared" si="6"/>
        <v>0</v>
      </c>
      <c r="N49" s="47">
        <v>23270</v>
      </c>
      <c r="P49" s="58">
        <f t="shared" si="3"/>
        <v>52</v>
      </c>
    </row>
    <row r="50" spans="1:16" ht="19.5">
      <c r="A50" s="42"/>
      <c r="B50" s="7"/>
      <c r="C50" s="12"/>
      <c r="D50" s="9"/>
      <c r="E50" s="9"/>
      <c r="F50" s="62">
        <f t="shared" si="4"/>
        <v>0</v>
      </c>
      <c r="G50" s="67" t="s">
        <v>13</v>
      </c>
      <c r="H50" s="61"/>
      <c r="I50" s="62"/>
      <c r="J50" s="62">
        <f t="shared" si="5"/>
        <v>0</v>
      </c>
      <c r="K50" s="67" t="s">
        <v>13</v>
      </c>
      <c r="L50" s="74">
        <f t="shared" si="6"/>
        <v>0</v>
      </c>
      <c r="N50" s="47" t="s">
        <v>64</v>
      </c>
      <c r="P50" s="58">
        <f t="shared" si="3"/>
        <v>16</v>
      </c>
    </row>
    <row r="51" spans="1:16" ht="19.5">
      <c r="A51" s="42"/>
      <c r="B51" s="7"/>
      <c r="C51" s="12"/>
      <c r="D51" s="9"/>
      <c r="E51" s="9"/>
      <c r="F51" s="62">
        <f t="shared" si="4"/>
        <v>0</v>
      </c>
      <c r="G51" s="67" t="s">
        <v>13</v>
      </c>
      <c r="H51" s="61"/>
      <c r="I51" s="62"/>
      <c r="J51" s="62">
        <f t="shared" si="5"/>
        <v>0</v>
      </c>
      <c r="K51" s="67" t="s">
        <v>13</v>
      </c>
      <c r="L51" s="74">
        <f t="shared" si="6"/>
        <v>0</v>
      </c>
      <c r="N51" s="47">
        <v>33055</v>
      </c>
      <c r="P51" s="58">
        <f t="shared" si="3"/>
        <v>25</v>
      </c>
    </row>
    <row r="52" spans="1:16" ht="19.5">
      <c r="A52" s="42"/>
      <c r="B52" s="7"/>
      <c r="C52" s="12"/>
      <c r="D52" s="9"/>
      <c r="E52" s="9"/>
      <c r="F52" s="62">
        <f t="shared" si="4"/>
        <v>0</v>
      </c>
      <c r="G52" s="67" t="s">
        <v>13</v>
      </c>
      <c r="H52" s="61"/>
      <c r="I52" s="62"/>
      <c r="J52" s="62">
        <f t="shared" si="5"/>
        <v>0</v>
      </c>
      <c r="K52" s="67" t="s">
        <v>13</v>
      </c>
      <c r="L52" s="74">
        <f t="shared" si="6"/>
        <v>0</v>
      </c>
      <c r="N52" s="47">
        <v>25169</v>
      </c>
      <c r="P52" s="58">
        <f t="shared" si="3"/>
        <v>47</v>
      </c>
    </row>
    <row r="53" spans="1:16" ht="19.5">
      <c r="A53" s="42"/>
      <c r="B53" s="7"/>
      <c r="C53" s="12"/>
      <c r="D53" s="9"/>
      <c r="E53" s="9"/>
      <c r="F53" s="62">
        <f t="shared" si="4"/>
        <v>0</v>
      </c>
      <c r="G53" s="67" t="s">
        <v>13</v>
      </c>
      <c r="H53" s="61"/>
      <c r="I53" s="62"/>
      <c r="J53" s="62">
        <f t="shared" si="5"/>
        <v>0</v>
      </c>
      <c r="K53" s="67" t="s">
        <v>13</v>
      </c>
      <c r="L53" s="74">
        <f t="shared" si="6"/>
        <v>0</v>
      </c>
      <c r="N53" s="47" t="s">
        <v>69</v>
      </c>
      <c r="P53" s="58">
        <f t="shared" si="3"/>
        <v>35</v>
      </c>
    </row>
    <row r="54" spans="1:16" ht="19.5">
      <c r="A54" s="42"/>
      <c r="B54" s="7"/>
      <c r="C54" s="12"/>
      <c r="D54" s="9"/>
      <c r="E54" s="9"/>
      <c r="F54" s="62">
        <f t="shared" si="4"/>
        <v>0</v>
      </c>
      <c r="G54" s="67" t="s">
        <v>13</v>
      </c>
      <c r="H54" s="61"/>
      <c r="I54" s="62"/>
      <c r="J54" s="62">
        <f t="shared" si="5"/>
        <v>0</v>
      </c>
      <c r="K54" s="67" t="s">
        <v>13</v>
      </c>
      <c r="L54" s="74">
        <f t="shared" si="6"/>
        <v>0</v>
      </c>
      <c r="N54" s="47" t="s">
        <v>80</v>
      </c>
      <c r="P54" s="58">
        <f t="shared" si="3"/>
        <v>34</v>
      </c>
    </row>
    <row r="55" spans="1:16" ht="19.5">
      <c r="A55" s="42"/>
      <c r="B55" s="7"/>
      <c r="C55" s="12"/>
      <c r="D55" s="9"/>
      <c r="E55" s="9"/>
      <c r="F55" s="62">
        <f t="shared" si="4"/>
        <v>0</v>
      </c>
      <c r="G55" s="67" t="s">
        <v>13</v>
      </c>
      <c r="H55" s="61"/>
      <c r="I55" s="62"/>
      <c r="J55" s="62">
        <f t="shared" si="5"/>
        <v>0</v>
      </c>
      <c r="K55" s="67" t="s">
        <v>13</v>
      </c>
      <c r="L55" s="74">
        <f t="shared" si="6"/>
        <v>0</v>
      </c>
      <c r="N55" s="47">
        <v>35895</v>
      </c>
      <c r="P55" s="58">
        <f t="shared" si="3"/>
        <v>17</v>
      </c>
    </row>
    <row r="56" spans="1:16" ht="19.5">
      <c r="A56" s="42"/>
      <c r="B56" s="7"/>
      <c r="C56" s="12"/>
      <c r="D56" s="9"/>
      <c r="E56" s="9"/>
      <c r="F56" s="62">
        <f t="shared" si="4"/>
        <v>0</v>
      </c>
      <c r="G56" s="67" t="s">
        <v>13</v>
      </c>
      <c r="H56" s="61"/>
      <c r="I56" s="62"/>
      <c r="J56" s="62">
        <f t="shared" si="5"/>
        <v>0</v>
      </c>
      <c r="K56" s="67" t="s">
        <v>13</v>
      </c>
      <c r="L56" s="74">
        <f t="shared" si="6"/>
        <v>0</v>
      </c>
      <c r="N56" s="47">
        <v>30789</v>
      </c>
      <c r="P56" s="58">
        <f t="shared" si="3"/>
        <v>31</v>
      </c>
    </row>
    <row r="57" spans="1:16" ht="19.5">
      <c r="A57" s="42"/>
      <c r="B57" s="7"/>
      <c r="C57" s="12"/>
      <c r="D57" s="9"/>
      <c r="E57" s="9"/>
      <c r="F57" s="62">
        <f t="shared" si="4"/>
        <v>0</v>
      </c>
      <c r="G57" s="67" t="s">
        <v>13</v>
      </c>
      <c r="H57" s="61"/>
      <c r="I57" s="62"/>
      <c r="J57" s="62">
        <f t="shared" si="5"/>
        <v>0</v>
      </c>
      <c r="K57" s="67" t="s">
        <v>13</v>
      </c>
      <c r="L57" s="74">
        <f t="shared" si="6"/>
        <v>0</v>
      </c>
      <c r="N57" s="47">
        <v>28013</v>
      </c>
      <c r="P57" s="58">
        <f t="shared" si="3"/>
        <v>39</v>
      </c>
    </row>
    <row r="58" spans="1:16" ht="19.5">
      <c r="A58" s="42"/>
      <c r="B58" s="7"/>
      <c r="C58" s="12"/>
      <c r="D58" s="9"/>
      <c r="E58" s="9"/>
      <c r="F58" s="62">
        <f t="shared" si="4"/>
        <v>0</v>
      </c>
      <c r="G58" s="67" t="s">
        <v>13</v>
      </c>
      <c r="H58" s="61"/>
      <c r="I58" s="62"/>
      <c r="J58" s="62">
        <f t="shared" si="5"/>
        <v>0</v>
      </c>
      <c r="K58" s="67" t="s">
        <v>13</v>
      </c>
      <c r="L58" s="74">
        <f t="shared" si="6"/>
        <v>0</v>
      </c>
      <c r="N58" s="47">
        <v>34716</v>
      </c>
      <c r="P58" s="58">
        <f t="shared" si="3"/>
        <v>21</v>
      </c>
    </row>
    <row r="59" spans="1:16" ht="19.5">
      <c r="A59" s="42"/>
      <c r="B59" s="7"/>
      <c r="C59" s="12"/>
      <c r="D59" s="9"/>
      <c r="E59" s="9"/>
      <c r="F59" s="62">
        <f t="shared" si="4"/>
        <v>0</v>
      </c>
      <c r="G59" s="67" t="s">
        <v>13</v>
      </c>
      <c r="H59" s="61"/>
      <c r="I59" s="62"/>
      <c r="J59" s="62">
        <f t="shared" si="5"/>
        <v>0</v>
      </c>
      <c r="K59" s="67" t="s">
        <v>13</v>
      </c>
      <c r="L59" s="74">
        <f t="shared" si="6"/>
        <v>0</v>
      </c>
      <c r="N59" s="47">
        <v>21940</v>
      </c>
      <c r="P59" s="58">
        <f t="shared" si="3"/>
        <v>56</v>
      </c>
    </row>
    <row r="60" spans="1:16" ht="19.5">
      <c r="A60" s="42"/>
      <c r="B60" s="7"/>
      <c r="C60" s="12"/>
      <c r="D60" s="9"/>
      <c r="E60" s="9"/>
      <c r="F60" s="62">
        <f t="shared" si="4"/>
        <v>0</v>
      </c>
      <c r="G60" s="67" t="s">
        <v>13</v>
      </c>
      <c r="H60" s="61"/>
      <c r="I60" s="62"/>
      <c r="J60" s="62">
        <f t="shared" si="5"/>
        <v>0</v>
      </c>
      <c r="K60" s="67" t="s">
        <v>13</v>
      </c>
      <c r="L60" s="74">
        <f t="shared" si="6"/>
        <v>0</v>
      </c>
      <c r="N60" s="47">
        <v>25706</v>
      </c>
      <c r="P60" s="58">
        <f t="shared" si="3"/>
        <v>45</v>
      </c>
    </row>
    <row r="61" spans="1:16" ht="19.5">
      <c r="A61" s="42"/>
      <c r="B61" s="7"/>
      <c r="C61" s="12"/>
      <c r="D61" s="9"/>
      <c r="E61" s="9"/>
      <c r="F61" s="62">
        <f t="shared" si="4"/>
        <v>0</v>
      </c>
      <c r="G61" s="67" t="s">
        <v>13</v>
      </c>
      <c r="H61" s="61"/>
      <c r="I61" s="62"/>
      <c r="J61" s="62">
        <f t="shared" si="5"/>
        <v>0</v>
      </c>
      <c r="K61" s="67" t="s">
        <v>13</v>
      </c>
      <c r="L61" s="74">
        <f t="shared" si="6"/>
        <v>0</v>
      </c>
      <c r="N61" s="47">
        <v>29104</v>
      </c>
      <c r="P61" s="58">
        <f t="shared" si="3"/>
        <v>36</v>
      </c>
    </row>
    <row r="62" spans="1:16" ht="19.5">
      <c r="A62" s="42"/>
      <c r="B62" s="7"/>
      <c r="C62" s="12"/>
      <c r="D62" s="9"/>
      <c r="E62" s="9"/>
      <c r="F62" s="62">
        <f t="shared" si="4"/>
        <v>0</v>
      </c>
      <c r="G62" s="67" t="s">
        <v>13</v>
      </c>
      <c r="H62" s="61"/>
      <c r="I62" s="62"/>
      <c r="J62" s="62">
        <f t="shared" si="5"/>
        <v>0</v>
      </c>
      <c r="K62" s="67" t="s">
        <v>13</v>
      </c>
      <c r="L62" s="74">
        <f t="shared" si="6"/>
        <v>0</v>
      </c>
      <c r="N62" s="47">
        <v>35668</v>
      </c>
      <c r="P62" s="58">
        <f t="shared" si="3"/>
        <v>18</v>
      </c>
    </row>
    <row r="63" spans="1:16" ht="19.5">
      <c r="A63" s="42"/>
      <c r="B63" s="7"/>
      <c r="C63" s="12"/>
      <c r="D63" s="9"/>
      <c r="E63" s="9"/>
      <c r="F63" s="62">
        <f t="shared" si="4"/>
        <v>0</v>
      </c>
      <c r="G63" s="67" t="s">
        <v>13</v>
      </c>
      <c r="H63" s="61"/>
      <c r="I63" s="62"/>
      <c r="J63" s="62">
        <f t="shared" si="5"/>
        <v>0</v>
      </c>
      <c r="K63" s="67" t="s">
        <v>13</v>
      </c>
      <c r="L63" s="74">
        <f t="shared" si="6"/>
        <v>0</v>
      </c>
      <c r="N63" s="47">
        <v>21129</v>
      </c>
      <c r="P63" s="58">
        <f t="shared" si="3"/>
        <v>58</v>
      </c>
    </row>
    <row r="64" spans="1:16" ht="19.5">
      <c r="A64" s="42"/>
      <c r="B64" s="7"/>
      <c r="C64" s="12"/>
      <c r="D64" s="9"/>
      <c r="E64" s="9"/>
      <c r="F64" s="62">
        <f t="shared" si="4"/>
        <v>0</v>
      </c>
      <c r="G64" s="67" t="s">
        <v>13</v>
      </c>
      <c r="H64" s="61"/>
      <c r="I64" s="62"/>
      <c r="J64" s="62">
        <f t="shared" si="5"/>
        <v>0</v>
      </c>
      <c r="K64" s="67" t="s">
        <v>13</v>
      </c>
      <c r="L64" s="74">
        <f t="shared" si="6"/>
        <v>0</v>
      </c>
      <c r="N64" s="47">
        <v>20847</v>
      </c>
      <c r="P64" s="58">
        <f t="shared" si="3"/>
        <v>59</v>
      </c>
    </row>
    <row r="65" spans="1:16" ht="19.5">
      <c r="A65" s="42"/>
      <c r="B65" s="7"/>
      <c r="C65" s="12"/>
      <c r="D65" s="9"/>
      <c r="E65" s="9"/>
      <c r="F65" s="62">
        <f t="shared" si="4"/>
        <v>0</v>
      </c>
      <c r="G65" s="67" t="s">
        <v>13</v>
      </c>
      <c r="H65" s="61"/>
      <c r="I65" s="62"/>
      <c r="J65" s="62">
        <f t="shared" si="5"/>
        <v>0</v>
      </c>
      <c r="K65" s="67" t="s">
        <v>13</v>
      </c>
      <c r="L65" s="74">
        <f t="shared" si="6"/>
        <v>0</v>
      </c>
      <c r="N65" s="47">
        <v>24928</v>
      </c>
      <c r="P65" s="58">
        <f t="shared" si="3"/>
        <v>48</v>
      </c>
    </row>
    <row r="66" spans="1:16" ht="19.5">
      <c r="A66" s="42"/>
      <c r="B66" s="7"/>
      <c r="C66" s="12"/>
      <c r="D66" s="9"/>
      <c r="E66" s="9"/>
      <c r="F66" s="62">
        <f t="shared" si="4"/>
        <v>0</v>
      </c>
      <c r="G66" s="67" t="s">
        <v>13</v>
      </c>
      <c r="H66" s="61"/>
      <c r="I66" s="62"/>
      <c r="J66" s="62">
        <f t="shared" si="5"/>
        <v>0</v>
      </c>
      <c r="K66" s="67" t="s">
        <v>13</v>
      </c>
      <c r="L66" s="74">
        <f t="shared" si="6"/>
        <v>0</v>
      </c>
      <c r="N66" s="47" t="s">
        <v>70</v>
      </c>
      <c r="P66" s="58">
        <f t="shared" si="3"/>
        <v>18</v>
      </c>
    </row>
    <row r="67" spans="1:16" ht="19.5">
      <c r="A67" s="42"/>
      <c r="B67" s="7"/>
      <c r="C67" s="12"/>
      <c r="D67" s="9"/>
      <c r="E67" s="9"/>
      <c r="F67" s="62">
        <f t="shared" si="4"/>
        <v>0</v>
      </c>
      <c r="G67" s="67" t="s">
        <v>13</v>
      </c>
      <c r="H67" s="61"/>
      <c r="I67" s="62"/>
      <c r="J67" s="62">
        <f t="shared" si="5"/>
        <v>0</v>
      </c>
      <c r="K67" s="67" t="s">
        <v>13</v>
      </c>
      <c r="L67" s="74">
        <f t="shared" si="6"/>
        <v>0</v>
      </c>
      <c r="N67" s="47">
        <v>22385</v>
      </c>
      <c r="P67" s="58">
        <f t="shared" si="3"/>
        <v>54</v>
      </c>
    </row>
    <row r="68" spans="1:16" ht="19.5">
      <c r="A68" s="42"/>
      <c r="B68" s="7"/>
      <c r="C68" s="12"/>
      <c r="D68" s="9"/>
      <c r="E68" s="9"/>
      <c r="F68" s="62">
        <f t="shared" si="4"/>
        <v>0</v>
      </c>
      <c r="G68" s="67" t="s">
        <v>13</v>
      </c>
      <c r="H68" s="61"/>
      <c r="I68" s="62"/>
      <c r="J68" s="62">
        <f t="shared" si="5"/>
        <v>0</v>
      </c>
      <c r="K68" s="67" t="s">
        <v>13</v>
      </c>
      <c r="L68" s="74">
        <f t="shared" si="6"/>
        <v>0</v>
      </c>
      <c r="N68" s="47">
        <v>20121</v>
      </c>
      <c r="P68" s="58">
        <f t="shared" si="3"/>
        <v>61</v>
      </c>
    </row>
    <row r="69" spans="1:16" ht="19.5">
      <c r="A69" s="42"/>
      <c r="B69" s="7"/>
      <c r="C69" s="12"/>
      <c r="D69" s="9"/>
      <c r="E69" s="9"/>
      <c r="F69" s="62">
        <f t="shared" si="4"/>
        <v>0</v>
      </c>
      <c r="G69" s="67" t="s">
        <v>13</v>
      </c>
      <c r="H69" s="61"/>
      <c r="I69" s="62"/>
      <c r="J69" s="62">
        <f t="shared" si="5"/>
        <v>0</v>
      </c>
      <c r="K69" s="67" t="s">
        <v>13</v>
      </c>
      <c r="L69" s="74">
        <f t="shared" si="6"/>
        <v>0</v>
      </c>
      <c r="N69" s="47">
        <v>28264</v>
      </c>
      <c r="P69" s="58">
        <f t="shared" si="3"/>
        <v>38</v>
      </c>
    </row>
    <row r="70" spans="1:16" ht="19.5">
      <c r="A70" s="73"/>
      <c r="B70" s="59"/>
      <c r="C70" s="60"/>
      <c r="D70" s="61"/>
      <c r="E70" s="61"/>
      <c r="F70" s="62">
        <f t="shared" ref="F70:F76" si="7">SUM(D70+E70)</f>
        <v>0</v>
      </c>
      <c r="G70" s="67" t="s">
        <v>13</v>
      </c>
      <c r="H70" s="61"/>
      <c r="I70" s="62"/>
      <c r="J70" s="62">
        <f t="shared" si="5"/>
        <v>0</v>
      </c>
      <c r="K70" s="67" t="s">
        <v>13</v>
      </c>
      <c r="L70" s="74">
        <f t="shared" si="6"/>
        <v>0</v>
      </c>
      <c r="N70" s="47">
        <v>23433</v>
      </c>
      <c r="P70" s="58">
        <f t="shared" si="3"/>
        <v>52</v>
      </c>
    </row>
    <row r="71" spans="1:16" ht="19.5">
      <c r="A71" s="73"/>
      <c r="B71" s="59"/>
      <c r="C71" s="60"/>
      <c r="D71" s="61"/>
      <c r="E71" s="61"/>
      <c r="F71" s="62">
        <f t="shared" si="7"/>
        <v>0</v>
      </c>
      <c r="G71" s="67" t="s">
        <v>13</v>
      </c>
      <c r="H71" s="61"/>
      <c r="I71" s="62"/>
      <c r="J71" s="62">
        <f t="shared" si="5"/>
        <v>0</v>
      </c>
      <c r="K71" s="67" t="s">
        <v>13</v>
      </c>
      <c r="L71" s="74">
        <f t="shared" si="6"/>
        <v>0</v>
      </c>
      <c r="N71" s="47">
        <v>23632</v>
      </c>
      <c r="P71" s="58">
        <f t="shared" si="3"/>
        <v>51</v>
      </c>
    </row>
    <row r="72" spans="1:16" ht="19.5">
      <c r="A72" s="73"/>
      <c r="B72" s="59"/>
      <c r="C72" s="60"/>
      <c r="D72" s="61"/>
      <c r="E72" s="61"/>
      <c r="F72" s="62">
        <f t="shared" si="7"/>
        <v>0</v>
      </c>
      <c r="G72" s="67" t="s">
        <v>13</v>
      </c>
      <c r="H72" s="61"/>
      <c r="I72" s="62"/>
      <c r="J72" s="62">
        <f t="shared" si="5"/>
        <v>0</v>
      </c>
      <c r="K72" s="67" t="s">
        <v>13</v>
      </c>
      <c r="L72" s="74">
        <f t="shared" si="6"/>
        <v>0</v>
      </c>
      <c r="N72" s="47">
        <v>38884</v>
      </c>
      <c r="P72" s="58">
        <f t="shared" si="3"/>
        <v>9</v>
      </c>
    </row>
    <row r="73" spans="1:16" ht="19.5">
      <c r="A73" s="73"/>
      <c r="B73" s="59"/>
      <c r="C73" s="60"/>
      <c r="D73" s="61"/>
      <c r="E73" s="61"/>
      <c r="F73" s="62">
        <f t="shared" si="7"/>
        <v>0</v>
      </c>
      <c r="G73" s="67" t="s">
        <v>13</v>
      </c>
      <c r="H73" s="61"/>
      <c r="I73" s="62"/>
      <c r="J73" s="62">
        <f t="shared" si="5"/>
        <v>0</v>
      </c>
      <c r="K73" s="67" t="s">
        <v>13</v>
      </c>
      <c r="L73" s="74">
        <f t="shared" si="6"/>
        <v>0</v>
      </c>
      <c r="N73" s="47">
        <v>24749</v>
      </c>
      <c r="P73" s="58">
        <f t="shared" si="3"/>
        <v>48</v>
      </c>
    </row>
    <row r="74" spans="1:16" ht="19.5">
      <c r="A74" s="73"/>
      <c r="B74" s="59"/>
      <c r="C74" s="60"/>
      <c r="D74" s="61"/>
      <c r="E74" s="61"/>
      <c r="F74" s="62">
        <f t="shared" si="7"/>
        <v>0</v>
      </c>
      <c r="G74" s="67" t="s">
        <v>13</v>
      </c>
      <c r="H74" s="61"/>
      <c r="I74" s="62"/>
      <c r="J74" s="62">
        <f t="shared" si="5"/>
        <v>0</v>
      </c>
      <c r="K74" s="67" t="s">
        <v>13</v>
      </c>
      <c r="L74" s="74">
        <f t="shared" si="6"/>
        <v>0</v>
      </c>
      <c r="N74" s="47">
        <v>23539</v>
      </c>
      <c r="P74" s="58">
        <f t="shared" si="3"/>
        <v>51</v>
      </c>
    </row>
    <row r="75" spans="1:16" ht="19.5">
      <c r="A75" s="73"/>
      <c r="B75" s="59"/>
      <c r="C75" s="60"/>
      <c r="D75" s="61"/>
      <c r="E75" s="61"/>
      <c r="F75" s="62">
        <f t="shared" si="7"/>
        <v>0</v>
      </c>
      <c r="G75" s="67" t="s">
        <v>13</v>
      </c>
      <c r="H75" s="61"/>
      <c r="I75" s="62"/>
      <c r="J75" s="62">
        <f t="shared" si="5"/>
        <v>0</v>
      </c>
      <c r="K75" s="67" t="s">
        <v>13</v>
      </c>
      <c r="L75" s="74">
        <f t="shared" si="6"/>
        <v>0</v>
      </c>
      <c r="N75" s="47">
        <v>29606</v>
      </c>
      <c r="P75" s="58">
        <f t="shared" si="3"/>
        <v>35</v>
      </c>
    </row>
    <row r="76" spans="1:16" ht="19.5">
      <c r="A76" s="73"/>
      <c r="B76" s="59"/>
      <c r="C76" s="60"/>
      <c r="D76" s="61"/>
      <c r="E76" s="61"/>
      <c r="F76" s="62">
        <f t="shared" si="7"/>
        <v>0</v>
      </c>
      <c r="G76" s="67" t="s">
        <v>13</v>
      </c>
      <c r="H76" s="61"/>
      <c r="I76" s="62"/>
      <c r="J76" s="62">
        <f t="shared" si="5"/>
        <v>0</v>
      </c>
      <c r="K76" s="67" t="s">
        <v>13</v>
      </c>
      <c r="L76" s="74">
        <f t="shared" si="6"/>
        <v>0</v>
      </c>
      <c r="N76" s="47">
        <v>27653</v>
      </c>
      <c r="P76" s="58">
        <f t="shared" si="3"/>
        <v>40</v>
      </c>
    </row>
    <row r="77" spans="1:16" ht="19.5">
      <c r="A77" s="73"/>
      <c r="B77" s="59"/>
      <c r="C77" s="60"/>
      <c r="D77" s="61"/>
      <c r="E77" s="61"/>
      <c r="F77" s="62">
        <f t="shared" ref="F77:F104" si="8">SUM(D77+E77)</f>
        <v>0</v>
      </c>
      <c r="G77" s="67" t="s">
        <v>13</v>
      </c>
      <c r="H77" s="61"/>
      <c r="I77" s="62"/>
      <c r="J77" s="62">
        <f t="shared" ref="J77:J104" si="9">SUM(H77:I77)</f>
        <v>0</v>
      </c>
      <c r="K77" s="67" t="s">
        <v>13</v>
      </c>
      <c r="L77" s="74">
        <f t="shared" ref="L77:L104" si="10">SUM(F77+J77)</f>
        <v>0</v>
      </c>
      <c r="N77" s="47">
        <v>37786</v>
      </c>
      <c r="P77" s="58">
        <f t="shared" si="3"/>
        <v>12</v>
      </c>
    </row>
    <row r="78" spans="1:16" ht="19.5">
      <c r="A78" s="73"/>
      <c r="B78" s="59"/>
      <c r="C78" s="60"/>
      <c r="D78" s="61"/>
      <c r="E78" s="61"/>
      <c r="F78" s="62">
        <f t="shared" si="8"/>
        <v>0</v>
      </c>
      <c r="G78" s="67" t="s">
        <v>13</v>
      </c>
      <c r="H78" s="61"/>
      <c r="I78" s="62"/>
      <c r="J78" s="62">
        <f t="shared" si="9"/>
        <v>0</v>
      </c>
      <c r="K78" s="67" t="s">
        <v>13</v>
      </c>
      <c r="L78" s="74">
        <f t="shared" si="10"/>
        <v>0</v>
      </c>
      <c r="N78" s="47">
        <v>30391</v>
      </c>
      <c r="P78" s="58">
        <f t="shared" ref="P78:P104" si="11" xml:space="preserve"> DATEDIF(N78,$P$7,"y")</f>
        <v>33</v>
      </c>
    </row>
    <row r="79" spans="1:16" ht="19.5">
      <c r="A79" s="73"/>
      <c r="B79" s="59"/>
      <c r="C79" s="60"/>
      <c r="D79" s="61"/>
      <c r="E79" s="61"/>
      <c r="F79" s="62">
        <f t="shared" si="8"/>
        <v>0</v>
      </c>
      <c r="G79" s="67" t="s">
        <v>13</v>
      </c>
      <c r="H79" s="61"/>
      <c r="I79" s="62"/>
      <c r="J79" s="62">
        <f t="shared" si="9"/>
        <v>0</v>
      </c>
      <c r="K79" s="67" t="s">
        <v>13</v>
      </c>
      <c r="L79" s="74">
        <f t="shared" si="10"/>
        <v>0</v>
      </c>
      <c r="N79" s="47">
        <v>20217</v>
      </c>
      <c r="P79" s="58">
        <f t="shared" si="11"/>
        <v>60</v>
      </c>
    </row>
    <row r="80" spans="1:16" ht="19.5">
      <c r="A80" s="73"/>
      <c r="B80" s="59"/>
      <c r="C80" s="60"/>
      <c r="D80" s="61"/>
      <c r="E80" s="61"/>
      <c r="F80" s="62">
        <f t="shared" si="8"/>
        <v>0</v>
      </c>
      <c r="G80" s="67" t="s">
        <v>13</v>
      </c>
      <c r="H80" s="61"/>
      <c r="I80" s="62"/>
      <c r="J80" s="62">
        <f t="shared" si="9"/>
        <v>0</v>
      </c>
      <c r="K80" s="67" t="s">
        <v>13</v>
      </c>
      <c r="L80" s="74">
        <f t="shared" si="10"/>
        <v>0</v>
      </c>
      <c r="N80" s="47">
        <v>22895</v>
      </c>
      <c r="P80" s="58">
        <f t="shared" si="11"/>
        <v>53</v>
      </c>
    </row>
    <row r="81" spans="1:16" ht="19.5">
      <c r="A81" s="73"/>
      <c r="B81" s="59"/>
      <c r="C81" s="60"/>
      <c r="D81" s="61"/>
      <c r="E81" s="61"/>
      <c r="F81" s="62">
        <f t="shared" si="8"/>
        <v>0</v>
      </c>
      <c r="G81" s="67" t="s">
        <v>13</v>
      </c>
      <c r="H81" s="61"/>
      <c r="I81" s="62"/>
      <c r="J81" s="62">
        <f t="shared" si="9"/>
        <v>0</v>
      </c>
      <c r="K81" s="67" t="s">
        <v>13</v>
      </c>
      <c r="L81" s="74">
        <f t="shared" si="10"/>
        <v>0</v>
      </c>
      <c r="N81" s="47">
        <v>23494</v>
      </c>
      <c r="P81" s="58">
        <f t="shared" si="11"/>
        <v>51</v>
      </c>
    </row>
    <row r="82" spans="1:16" ht="19.5">
      <c r="A82" s="73"/>
      <c r="B82" s="59"/>
      <c r="C82" s="60"/>
      <c r="D82" s="61"/>
      <c r="E82" s="61"/>
      <c r="F82" s="62">
        <f t="shared" si="8"/>
        <v>0</v>
      </c>
      <c r="G82" s="67" t="s">
        <v>13</v>
      </c>
      <c r="H82" s="61"/>
      <c r="I82" s="62"/>
      <c r="J82" s="62">
        <f t="shared" si="9"/>
        <v>0</v>
      </c>
      <c r="K82" s="67" t="s">
        <v>13</v>
      </c>
      <c r="L82" s="74">
        <f t="shared" si="10"/>
        <v>0</v>
      </c>
      <c r="N82" s="47">
        <v>20406</v>
      </c>
      <c r="P82" s="58">
        <f t="shared" si="11"/>
        <v>60</v>
      </c>
    </row>
    <row r="83" spans="1:16" ht="19.5">
      <c r="A83" s="73"/>
      <c r="B83" s="59"/>
      <c r="C83" s="60"/>
      <c r="D83" s="61"/>
      <c r="E83" s="61"/>
      <c r="F83" s="62">
        <f t="shared" si="8"/>
        <v>0</v>
      </c>
      <c r="G83" s="67" t="s">
        <v>13</v>
      </c>
      <c r="H83" s="61"/>
      <c r="I83" s="62"/>
      <c r="J83" s="62">
        <f t="shared" si="9"/>
        <v>0</v>
      </c>
      <c r="K83" s="67" t="s">
        <v>13</v>
      </c>
      <c r="L83" s="74">
        <f t="shared" si="10"/>
        <v>0</v>
      </c>
      <c r="N83" s="47">
        <v>18555</v>
      </c>
      <c r="P83" s="58">
        <f t="shared" si="11"/>
        <v>65</v>
      </c>
    </row>
    <row r="84" spans="1:16" ht="19.5">
      <c r="A84" s="73"/>
      <c r="B84" s="59"/>
      <c r="C84" s="60"/>
      <c r="D84" s="61"/>
      <c r="E84" s="61"/>
      <c r="F84" s="62">
        <f t="shared" si="8"/>
        <v>0</v>
      </c>
      <c r="G84" s="67" t="s">
        <v>13</v>
      </c>
      <c r="H84" s="61"/>
      <c r="I84" s="62"/>
      <c r="J84" s="62">
        <f t="shared" si="9"/>
        <v>0</v>
      </c>
      <c r="K84" s="67" t="s">
        <v>13</v>
      </c>
      <c r="L84" s="74">
        <f t="shared" si="10"/>
        <v>0</v>
      </c>
      <c r="N84" s="47">
        <v>23188</v>
      </c>
      <c r="P84" s="58">
        <f t="shared" si="11"/>
        <v>52</v>
      </c>
    </row>
    <row r="85" spans="1:16" ht="19.5">
      <c r="A85" s="73"/>
      <c r="B85" s="59"/>
      <c r="C85" s="60"/>
      <c r="D85" s="61"/>
      <c r="E85" s="61"/>
      <c r="F85" s="62">
        <f t="shared" si="8"/>
        <v>0</v>
      </c>
      <c r="G85" s="67" t="s">
        <v>13</v>
      </c>
      <c r="H85" s="61"/>
      <c r="I85" s="62"/>
      <c r="J85" s="62">
        <f t="shared" si="9"/>
        <v>0</v>
      </c>
      <c r="K85" s="67" t="s">
        <v>13</v>
      </c>
      <c r="L85" s="74">
        <f t="shared" si="10"/>
        <v>0</v>
      </c>
      <c r="N85" s="47" t="s">
        <v>71</v>
      </c>
      <c r="P85" s="58">
        <f t="shared" si="11"/>
        <v>49</v>
      </c>
    </row>
    <row r="86" spans="1:16" ht="19.5">
      <c r="A86" s="73"/>
      <c r="B86" s="59"/>
      <c r="C86" s="60"/>
      <c r="D86" s="61"/>
      <c r="E86" s="61"/>
      <c r="F86" s="62">
        <f t="shared" si="8"/>
        <v>0</v>
      </c>
      <c r="G86" s="67" t="s">
        <v>13</v>
      </c>
      <c r="H86" s="61"/>
      <c r="I86" s="62"/>
      <c r="J86" s="62">
        <f t="shared" si="9"/>
        <v>0</v>
      </c>
      <c r="K86" s="67" t="s">
        <v>13</v>
      </c>
      <c r="L86" s="74">
        <f t="shared" si="10"/>
        <v>0</v>
      </c>
      <c r="N86" s="47">
        <v>28019</v>
      </c>
      <c r="P86" s="58">
        <f t="shared" si="11"/>
        <v>39</v>
      </c>
    </row>
    <row r="87" spans="1:16" ht="19.5">
      <c r="A87" s="73"/>
      <c r="B87" s="59"/>
      <c r="C87" s="60"/>
      <c r="D87" s="61"/>
      <c r="E87" s="61"/>
      <c r="F87" s="62">
        <f t="shared" si="8"/>
        <v>0</v>
      </c>
      <c r="G87" s="67" t="s">
        <v>13</v>
      </c>
      <c r="H87" s="61"/>
      <c r="I87" s="62"/>
      <c r="J87" s="62">
        <f t="shared" si="9"/>
        <v>0</v>
      </c>
      <c r="K87" s="67" t="s">
        <v>13</v>
      </c>
      <c r="L87" s="74">
        <f t="shared" si="10"/>
        <v>0</v>
      </c>
      <c r="N87" s="47">
        <v>20628</v>
      </c>
      <c r="P87" s="58">
        <f t="shared" si="11"/>
        <v>59</v>
      </c>
    </row>
    <row r="88" spans="1:16" ht="19.5">
      <c r="A88" s="73"/>
      <c r="B88" s="59"/>
      <c r="C88" s="60"/>
      <c r="D88" s="61"/>
      <c r="E88" s="61"/>
      <c r="F88" s="62">
        <f t="shared" si="8"/>
        <v>0</v>
      </c>
      <c r="G88" s="67" t="s">
        <v>13</v>
      </c>
      <c r="H88" s="61"/>
      <c r="I88" s="62"/>
      <c r="J88" s="62">
        <f t="shared" si="9"/>
        <v>0</v>
      </c>
      <c r="K88" s="67" t="s">
        <v>13</v>
      </c>
      <c r="L88" s="74">
        <f t="shared" si="10"/>
        <v>0</v>
      </c>
      <c r="N88" s="47">
        <v>38230</v>
      </c>
      <c r="P88" s="58">
        <f t="shared" si="11"/>
        <v>11</v>
      </c>
    </row>
    <row r="89" spans="1:16" ht="19.5">
      <c r="A89" s="73"/>
      <c r="B89" s="59"/>
      <c r="C89" s="60"/>
      <c r="D89" s="61"/>
      <c r="E89" s="61"/>
      <c r="F89" s="62">
        <f t="shared" si="8"/>
        <v>0</v>
      </c>
      <c r="G89" s="67" t="s">
        <v>13</v>
      </c>
      <c r="H89" s="61"/>
      <c r="I89" s="62"/>
      <c r="J89" s="62">
        <f t="shared" si="9"/>
        <v>0</v>
      </c>
      <c r="K89" s="67" t="s">
        <v>13</v>
      </c>
      <c r="L89" s="74">
        <f t="shared" si="10"/>
        <v>0</v>
      </c>
      <c r="N89" s="47">
        <v>18623</v>
      </c>
      <c r="P89" s="58">
        <f t="shared" si="11"/>
        <v>65</v>
      </c>
    </row>
    <row r="90" spans="1:16" ht="19.5">
      <c r="A90" s="73"/>
      <c r="B90" s="59"/>
      <c r="C90" s="60"/>
      <c r="D90" s="61"/>
      <c r="E90" s="61"/>
      <c r="F90" s="62">
        <f t="shared" si="8"/>
        <v>0</v>
      </c>
      <c r="G90" s="67" t="s">
        <v>13</v>
      </c>
      <c r="H90" s="61"/>
      <c r="I90" s="62"/>
      <c r="J90" s="62">
        <f t="shared" si="9"/>
        <v>0</v>
      </c>
      <c r="K90" s="67" t="s">
        <v>13</v>
      </c>
      <c r="L90" s="74">
        <f t="shared" si="10"/>
        <v>0</v>
      </c>
      <c r="N90" s="47">
        <v>21862</v>
      </c>
      <c r="P90" s="58">
        <f t="shared" si="11"/>
        <v>56</v>
      </c>
    </row>
    <row r="91" spans="1:16" ht="19.5">
      <c r="A91" s="73"/>
      <c r="B91" s="59"/>
      <c r="C91" s="60"/>
      <c r="D91" s="61"/>
      <c r="E91" s="61"/>
      <c r="F91" s="62">
        <f t="shared" si="8"/>
        <v>0</v>
      </c>
      <c r="G91" s="67" t="s">
        <v>13</v>
      </c>
      <c r="H91" s="61"/>
      <c r="I91" s="62"/>
      <c r="J91" s="62">
        <f t="shared" si="9"/>
        <v>0</v>
      </c>
      <c r="K91" s="67" t="s">
        <v>13</v>
      </c>
      <c r="L91" s="74">
        <f t="shared" si="10"/>
        <v>0</v>
      </c>
      <c r="N91" s="47">
        <v>19578</v>
      </c>
      <c r="P91" s="58">
        <f t="shared" si="11"/>
        <v>62</v>
      </c>
    </row>
    <row r="92" spans="1:16" ht="19.5">
      <c r="A92" s="73"/>
      <c r="B92" s="59"/>
      <c r="C92" s="60"/>
      <c r="D92" s="61"/>
      <c r="E92" s="61"/>
      <c r="F92" s="62">
        <f t="shared" si="8"/>
        <v>0</v>
      </c>
      <c r="G92" s="67" t="s">
        <v>13</v>
      </c>
      <c r="H92" s="61"/>
      <c r="I92" s="62"/>
      <c r="J92" s="62">
        <f t="shared" si="9"/>
        <v>0</v>
      </c>
      <c r="K92" s="67" t="s">
        <v>13</v>
      </c>
      <c r="L92" s="74">
        <f t="shared" si="10"/>
        <v>0</v>
      </c>
      <c r="N92" s="47">
        <v>29478</v>
      </c>
      <c r="P92" s="58">
        <f t="shared" si="11"/>
        <v>35</v>
      </c>
    </row>
    <row r="93" spans="1:16" ht="19.5">
      <c r="A93" s="73"/>
      <c r="B93" s="59"/>
      <c r="C93" s="60"/>
      <c r="D93" s="61"/>
      <c r="E93" s="61"/>
      <c r="F93" s="62">
        <f t="shared" si="8"/>
        <v>0</v>
      </c>
      <c r="G93" s="67" t="s">
        <v>13</v>
      </c>
      <c r="H93" s="61"/>
      <c r="I93" s="62"/>
      <c r="J93" s="62">
        <f t="shared" si="9"/>
        <v>0</v>
      </c>
      <c r="K93" s="67" t="s">
        <v>13</v>
      </c>
      <c r="L93" s="74">
        <f t="shared" si="10"/>
        <v>0</v>
      </c>
      <c r="N93" s="47">
        <v>24008</v>
      </c>
      <c r="P93" s="58">
        <f t="shared" si="11"/>
        <v>50</v>
      </c>
    </row>
    <row r="94" spans="1:16" ht="19.5">
      <c r="A94" s="73"/>
      <c r="B94" s="59"/>
      <c r="C94" s="60"/>
      <c r="D94" s="61"/>
      <c r="E94" s="61"/>
      <c r="F94" s="62">
        <f t="shared" si="8"/>
        <v>0</v>
      </c>
      <c r="G94" s="67" t="s">
        <v>13</v>
      </c>
      <c r="H94" s="61"/>
      <c r="I94" s="62"/>
      <c r="J94" s="62">
        <f t="shared" si="9"/>
        <v>0</v>
      </c>
      <c r="K94" s="67" t="s">
        <v>13</v>
      </c>
      <c r="L94" s="74">
        <f t="shared" si="10"/>
        <v>0</v>
      </c>
      <c r="N94" s="47" t="s">
        <v>76</v>
      </c>
      <c r="P94" s="58">
        <f t="shared" si="11"/>
        <v>72</v>
      </c>
    </row>
    <row r="95" spans="1:16" ht="19.5">
      <c r="A95" s="73"/>
      <c r="B95" s="59"/>
      <c r="C95" s="60"/>
      <c r="D95" s="61"/>
      <c r="E95" s="61"/>
      <c r="F95" s="62">
        <f t="shared" si="8"/>
        <v>0</v>
      </c>
      <c r="G95" s="67" t="s">
        <v>13</v>
      </c>
      <c r="H95" s="61"/>
      <c r="I95" s="62"/>
      <c r="J95" s="62">
        <f t="shared" si="9"/>
        <v>0</v>
      </c>
      <c r="K95" s="67" t="s">
        <v>13</v>
      </c>
      <c r="L95" s="74">
        <f t="shared" si="10"/>
        <v>0</v>
      </c>
      <c r="N95" s="47" t="s">
        <v>75</v>
      </c>
      <c r="P95" s="58">
        <f t="shared" si="11"/>
        <v>40</v>
      </c>
    </row>
    <row r="96" spans="1:16" ht="19.5">
      <c r="A96" s="73"/>
      <c r="B96" s="59"/>
      <c r="C96" s="60"/>
      <c r="D96" s="61"/>
      <c r="E96" s="61"/>
      <c r="F96" s="62">
        <f t="shared" si="8"/>
        <v>0</v>
      </c>
      <c r="G96" s="67" t="s">
        <v>13</v>
      </c>
      <c r="H96" s="61"/>
      <c r="I96" s="62"/>
      <c r="J96" s="62">
        <f t="shared" si="9"/>
        <v>0</v>
      </c>
      <c r="K96" s="67" t="s">
        <v>13</v>
      </c>
      <c r="L96" s="74">
        <f t="shared" si="10"/>
        <v>0</v>
      </c>
      <c r="N96" s="47">
        <v>17608</v>
      </c>
      <c r="P96" s="58">
        <f t="shared" si="11"/>
        <v>68</v>
      </c>
    </row>
    <row r="97" spans="1:16" ht="19.5">
      <c r="A97" s="73"/>
      <c r="B97" s="59"/>
      <c r="C97" s="60"/>
      <c r="D97" s="61"/>
      <c r="E97" s="61"/>
      <c r="F97" s="62">
        <f t="shared" si="8"/>
        <v>0</v>
      </c>
      <c r="G97" s="67" t="s">
        <v>13</v>
      </c>
      <c r="H97" s="61"/>
      <c r="I97" s="62"/>
      <c r="J97" s="62">
        <f t="shared" si="9"/>
        <v>0</v>
      </c>
      <c r="K97" s="67" t="s">
        <v>13</v>
      </c>
      <c r="L97" s="74">
        <f t="shared" si="10"/>
        <v>0</v>
      </c>
      <c r="N97" s="47" t="s">
        <v>78</v>
      </c>
      <c r="P97" s="58">
        <f t="shared" si="11"/>
        <v>55</v>
      </c>
    </row>
    <row r="98" spans="1:16" ht="19.5">
      <c r="A98" s="73"/>
      <c r="B98" s="59"/>
      <c r="C98" s="60"/>
      <c r="D98" s="61"/>
      <c r="E98" s="61"/>
      <c r="F98" s="62">
        <f t="shared" si="8"/>
        <v>0</v>
      </c>
      <c r="G98" s="67" t="s">
        <v>13</v>
      </c>
      <c r="H98" s="61"/>
      <c r="I98" s="62"/>
      <c r="J98" s="62">
        <f t="shared" si="9"/>
        <v>0</v>
      </c>
      <c r="K98" s="67" t="s">
        <v>13</v>
      </c>
      <c r="L98" s="74">
        <f t="shared" si="10"/>
        <v>0</v>
      </c>
      <c r="N98" s="47">
        <v>16171</v>
      </c>
      <c r="P98" s="58">
        <f t="shared" si="11"/>
        <v>71</v>
      </c>
    </row>
    <row r="99" spans="1:16" ht="19.5">
      <c r="A99" s="73"/>
      <c r="B99" s="59"/>
      <c r="C99" s="60"/>
      <c r="D99" s="61"/>
      <c r="E99" s="61"/>
      <c r="F99" s="62">
        <f t="shared" si="8"/>
        <v>0</v>
      </c>
      <c r="G99" s="67" t="s">
        <v>13</v>
      </c>
      <c r="H99" s="61"/>
      <c r="I99" s="62"/>
      <c r="J99" s="62">
        <f t="shared" si="9"/>
        <v>0</v>
      </c>
      <c r="K99" s="67" t="s">
        <v>13</v>
      </c>
      <c r="L99" s="74">
        <f t="shared" si="10"/>
        <v>0</v>
      </c>
      <c r="N99" s="47" t="s">
        <v>77</v>
      </c>
      <c r="P99" s="58">
        <f t="shared" si="11"/>
        <v>66</v>
      </c>
    </row>
    <row r="100" spans="1:16" ht="19.5">
      <c r="A100" s="73"/>
      <c r="B100" s="59"/>
      <c r="C100" s="60"/>
      <c r="D100" s="61"/>
      <c r="E100" s="61"/>
      <c r="F100" s="62">
        <f t="shared" si="8"/>
        <v>0</v>
      </c>
      <c r="G100" s="67" t="s">
        <v>13</v>
      </c>
      <c r="H100" s="61"/>
      <c r="I100" s="62"/>
      <c r="J100" s="62">
        <f t="shared" si="9"/>
        <v>0</v>
      </c>
      <c r="K100" s="67" t="s">
        <v>13</v>
      </c>
      <c r="L100" s="74">
        <f t="shared" si="10"/>
        <v>0</v>
      </c>
      <c r="N100" s="47">
        <v>23175</v>
      </c>
      <c r="P100" s="58">
        <f t="shared" si="11"/>
        <v>52</v>
      </c>
    </row>
    <row r="101" spans="1:16" ht="19.5">
      <c r="A101" s="73"/>
      <c r="B101" s="59"/>
      <c r="C101" s="60"/>
      <c r="D101" s="61"/>
      <c r="E101" s="61"/>
      <c r="F101" s="62">
        <f t="shared" si="8"/>
        <v>0</v>
      </c>
      <c r="G101" s="67" t="s">
        <v>13</v>
      </c>
      <c r="H101" s="61"/>
      <c r="I101" s="62"/>
      <c r="J101" s="62">
        <f t="shared" si="9"/>
        <v>0</v>
      </c>
      <c r="K101" s="67" t="s">
        <v>13</v>
      </c>
      <c r="L101" s="74">
        <f t="shared" si="10"/>
        <v>0</v>
      </c>
      <c r="N101" s="47">
        <v>21535</v>
      </c>
      <c r="P101" s="58">
        <f t="shared" si="11"/>
        <v>57</v>
      </c>
    </row>
    <row r="102" spans="1:16" ht="19.5">
      <c r="A102" s="73"/>
      <c r="B102" s="59"/>
      <c r="C102" s="60"/>
      <c r="D102" s="61"/>
      <c r="E102" s="61"/>
      <c r="F102" s="62">
        <f t="shared" si="8"/>
        <v>0</v>
      </c>
      <c r="G102" s="67" t="s">
        <v>13</v>
      </c>
      <c r="H102" s="61"/>
      <c r="I102" s="62"/>
      <c r="J102" s="62">
        <f t="shared" si="9"/>
        <v>0</v>
      </c>
      <c r="K102" s="67" t="s">
        <v>13</v>
      </c>
      <c r="L102" s="74">
        <f t="shared" si="10"/>
        <v>0</v>
      </c>
      <c r="N102" s="47">
        <v>19363</v>
      </c>
      <c r="P102" s="58">
        <f t="shared" si="11"/>
        <v>63</v>
      </c>
    </row>
    <row r="103" spans="1:16" ht="19.5">
      <c r="A103" s="73"/>
      <c r="B103" s="59"/>
      <c r="C103" s="60"/>
      <c r="D103" s="61"/>
      <c r="E103" s="61"/>
      <c r="F103" s="62">
        <f t="shared" si="8"/>
        <v>0</v>
      </c>
      <c r="G103" s="67" t="s">
        <v>13</v>
      </c>
      <c r="H103" s="61"/>
      <c r="I103" s="62"/>
      <c r="J103" s="62">
        <f t="shared" si="9"/>
        <v>0</v>
      </c>
      <c r="K103" s="67" t="s">
        <v>13</v>
      </c>
      <c r="L103" s="74">
        <f t="shared" si="10"/>
        <v>0</v>
      </c>
      <c r="N103" s="47">
        <v>23376</v>
      </c>
      <c r="P103" s="58">
        <f t="shared" si="11"/>
        <v>52</v>
      </c>
    </row>
    <row r="104" spans="1:16" ht="20.25" thickBot="1">
      <c r="A104" s="75"/>
      <c r="B104" s="76"/>
      <c r="C104" s="77"/>
      <c r="D104" s="78"/>
      <c r="E104" s="78"/>
      <c r="F104" s="79">
        <f t="shared" si="8"/>
        <v>0</v>
      </c>
      <c r="G104" s="80" t="s">
        <v>13</v>
      </c>
      <c r="H104" s="78"/>
      <c r="I104" s="79"/>
      <c r="J104" s="79">
        <f t="shared" si="9"/>
        <v>0</v>
      </c>
      <c r="K104" s="80" t="s">
        <v>13</v>
      </c>
      <c r="L104" s="81">
        <f t="shared" si="10"/>
        <v>0</v>
      </c>
      <c r="N104" s="47">
        <v>17520</v>
      </c>
      <c r="P104" s="58">
        <f t="shared" si="11"/>
        <v>68</v>
      </c>
    </row>
  </sheetData>
  <sortState ref="A13:F69">
    <sortCondition ref="F13:F69"/>
    <sortCondition ref="E13:E69"/>
  </sortState>
  <mergeCells count="8">
    <mergeCell ref="A11:L11"/>
    <mergeCell ref="A1:L1"/>
    <mergeCell ref="A2:L2"/>
    <mergeCell ref="A4:L4"/>
    <mergeCell ref="A6:L6"/>
    <mergeCell ref="A8:L8"/>
    <mergeCell ref="A9:L9"/>
    <mergeCell ref="A5:L5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H51"/>
  <sheetViews>
    <sheetView workbookViewId="0">
      <selection sqref="A1:E1"/>
    </sheetView>
  </sheetViews>
  <sheetFormatPr baseColWidth="10" defaultRowHeight="15"/>
  <cols>
    <col min="1" max="1" width="6.42578125" style="102" bestFit="1" customWidth="1"/>
    <col min="2" max="5" width="21.7109375" customWidth="1"/>
    <col min="6" max="6" width="4" customWidth="1"/>
    <col min="7" max="7" width="4" bestFit="1" customWidth="1"/>
  </cols>
  <sheetData>
    <row r="1" spans="1:8" s="82" customFormat="1" ht="25.5" customHeight="1">
      <c r="A1" s="158" t="s">
        <v>83</v>
      </c>
      <c r="B1" s="158"/>
      <c r="C1" s="158"/>
      <c r="D1" s="158"/>
      <c r="E1" s="158"/>
    </row>
    <row r="2" spans="1:8" s="1" customFormat="1" ht="27" thickBot="1">
      <c r="A2" s="159" t="s">
        <v>37</v>
      </c>
      <c r="B2" s="159"/>
      <c r="C2" s="159"/>
      <c r="D2" s="159"/>
      <c r="E2" s="159"/>
    </row>
    <row r="3" spans="1:8" s="83" customFormat="1" ht="16.5" thickBot="1">
      <c r="A3" s="160" t="s">
        <v>209</v>
      </c>
      <c r="B3" s="161"/>
      <c r="C3" s="161"/>
      <c r="D3" s="161"/>
      <c r="E3" s="162"/>
    </row>
    <row r="4" spans="1:8" s="84" customFormat="1" ht="15.75">
      <c r="A4" s="163" t="s">
        <v>11</v>
      </c>
      <c r="B4" s="163"/>
      <c r="C4" s="163"/>
      <c r="D4" s="163"/>
      <c r="E4" s="163"/>
    </row>
    <row r="5" spans="1:8" s="84" customFormat="1" ht="15.75">
      <c r="A5" s="164" t="s">
        <v>210</v>
      </c>
      <c r="B5" s="164"/>
      <c r="C5" s="164"/>
      <c r="D5" s="164"/>
      <c r="E5" s="164"/>
    </row>
    <row r="6" spans="1:8" ht="13.5" thickBot="1">
      <c r="A6" s="165" t="s">
        <v>211</v>
      </c>
      <c r="B6" s="166"/>
      <c r="C6" s="166"/>
      <c r="D6" s="166"/>
      <c r="E6" s="167"/>
      <c r="F6" s="85"/>
      <c r="G6" s="86"/>
      <c r="H6" s="86"/>
    </row>
    <row r="7" spans="1:8" ht="12.75">
      <c r="A7" s="87">
        <v>0.33333333333333331</v>
      </c>
      <c r="B7" s="88" t="s">
        <v>72</v>
      </c>
      <c r="C7" s="89" t="s">
        <v>212</v>
      </c>
      <c r="D7" s="89" t="s">
        <v>213</v>
      </c>
      <c r="E7" s="90" t="s">
        <v>214</v>
      </c>
      <c r="F7" s="85">
        <f t="shared" ref="F7:F46" si="0">COUNTA(B7,C7,D7,E7)</f>
        <v>4</v>
      </c>
      <c r="G7" s="86"/>
      <c r="H7" s="86"/>
    </row>
    <row r="8" spans="1:8" ht="12.75">
      <c r="A8" s="87">
        <v>0.34027777777777801</v>
      </c>
      <c r="B8" s="91" t="s">
        <v>215</v>
      </c>
      <c r="C8" s="92" t="s">
        <v>216</v>
      </c>
      <c r="D8" s="92" t="s">
        <v>217</v>
      </c>
      <c r="E8" s="93" t="s">
        <v>218</v>
      </c>
      <c r="F8" s="85">
        <f t="shared" si="0"/>
        <v>4</v>
      </c>
      <c r="G8" s="86"/>
      <c r="H8" s="86"/>
    </row>
    <row r="9" spans="1:8" ht="12.75">
      <c r="A9" s="87">
        <v>0.34722222222222199</v>
      </c>
      <c r="B9" s="91" t="s">
        <v>219</v>
      </c>
      <c r="C9" s="92" t="s">
        <v>220</v>
      </c>
      <c r="D9" s="92" t="s">
        <v>221</v>
      </c>
      <c r="E9" s="93" t="s">
        <v>67</v>
      </c>
      <c r="F9" s="85">
        <f t="shared" si="0"/>
        <v>4</v>
      </c>
      <c r="G9" s="86"/>
      <c r="H9" s="86"/>
    </row>
    <row r="10" spans="1:8" ht="12.75">
      <c r="A10" s="87">
        <v>0.35416666666666702</v>
      </c>
      <c r="B10" s="91" t="s">
        <v>222</v>
      </c>
      <c r="C10" s="92" t="s">
        <v>223</v>
      </c>
      <c r="D10" s="92" t="s">
        <v>93</v>
      </c>
      <c r="E10" s="93" t="s">
        <v>97</v>
      </c>
      <c r="F10" s="85">
        <f t="shared" si="0"/>
        <v>4</v>
      </c>
      <c r="G10" s="86"/>
      <c r="H10" s="86"/>
    </row>
    <row r="11" spans="1:8" ht="12.75">
      <c r="A11" s="87">
        <v>0.36111111111111099</v>
      </c>
      <c r="B11" s="91" t="s">
        <v>224</v>
      </c>
      <c r="C11" s="92" t="s">
        <v>225</v>
      </c>
      <c r="D11" s="92" t="s">
        <v>226</v>
      </c>
      <c r="E11" s="93" t="s">
        <v>227</v>
      </c>
      <c r="F11" s="85">
        <f t="shared" si="0"/>
        <v>4</v>
      </c>
      <c r="G11" s="86"/>
      <c r="H11" s="86"/>
    </row>
    <row r="12" spans="1:8" ht="12.75">
      <c r="A12" s="87">
        <v>0.36805555555555503</v>
      </c>
      <c r="B12" s="91" t="s">
        <v>228</v>
      </c>
      <c r="C12" s="92" t="s">
        <v>58</v>
      </c>
      <c r="D12" s="92" t="s">
        <v>229</v>
      </c>
      <c r="E12" s="93" t="s">
        <v>230</v>
      </c>
      <c r="F12" s="85">
        <f t="shared" si="0"/>
        <v>4</v>
      </c>
      <c r="G12" s="86"/>
      <c r="H12" s="86"/>
    </row>
    <row r="13" spans="1:8" ht="12.75">
      <c r="A13" s="87">
        <v>0.375</v>
      </c>
      <c r="B13" s="91" t="s">
        <v>231</v>
      </c>
      <c r="C13" s="92" t="s">
        <v>36</v>
      </c>
      <c r="D13" s="92" t="s">
        <v>79</v>
      </c>
      <c r="E13" s="93"/>
      <c r="F13" s="85">
        <f t="shared" si="0"/>
        <v>3</v>
      </c>
      <c r="G13" s="86"/>
      <c r="H13" s="86"/>
    </row>
    <row r="14" spans="1:8" ht="12.75">
      <c r="A14" s="87">
        <v>0.38194444444444398</v>
      </c>
      <c r="B14" s="91" t="s">
        <v>232</v>
      </c>
      <c r="C14" s="92" t="s">
        <v>233</v>
      </c>
      <c r="D14" s="92" t="s">
        <v>234</v>
      </c>
      <c r="E14" s="93" t="s">
        <v>235</v>
      </c>
      <c r="F14" s="85">
        <f t="shared" si="0"/>
        <v>4</v>
      </c>
      <c r="G14" s="86"/>
      <c r="H14" s="86"/>
    </row>
    <row r="15" spans="1:8" ht="13.5" thickBot="1">
      <c r="A15" s="87">
        <v>0.38888888888888901</v>
      </c>
      <c r="B15" s="91" t="s">
        <v>34</v>
      </c>
      <c r="C15" s="92" t="s">
        <v>35</v>
      </c>
      <c r="D15" s="92" t="s">
        <v>186</v>
      </c>
      <c r="E15" s="93" t="s">
        <v>236</v>
      </c>
      <c r="F15" s="85">
        <f t="shared" si="0"/>
        <v>4</v>
      </c>
      <c r="G15" s="86"/>
      <c r="H15" s="86"/>
    </row>
    <row r="16" spans="1:8" ht="13.5" thickBot="1">
      <c r="A16" s="146" t="s">
        <v>237</v>
      </c>
      <c r="B16" s="147"/>
      <c r="C16" s="147"/>
      <c r="D16" s="147"/>
      <c r="E16" s="148"/>
      <c r="F16" s="85">
        <f t="shared" si="0"/>
        <v>0</v>
      </c>
      <c r="G16" s="86"/>
      <c r="H16" s="86"/>
    </row>
    <row r="17" spans="1:8" ht="12.75">
      <c r="A17" s="87">
        <v>0.33333333333333331</v>
      </c>
      <c r="B17" s="88" t="s">
        <v>238</v>
      </c>
      <c r="C17" s="89" t="s">
        <v>239</v>
      </c>
      <c r="D17" s="89" t="s">
        <v>240</v>
      </c>
      <c r="E17" s="90" t="s">
        <v>241</v>
      </c>
      <c r="F17" s="85">
        <f t="shared" si="0"/>
        <v>4</v>
      </c>
      <c r="G17" s="86"/>
      <c r="H17" s="86"/>
    </row>
    <row r="18" spans="1:8" ht="12.75">
      <c r="A18" s="87">
        <v>0.34027777777777801</v>
      </c>
      <c r="B18" s="91" t="s">
        <v>242</v>
      </c>
      <c r="C18" s="92" t="s">
        <v>243</v>
      </c>
      <c r="D18" s="92" t="s">
        <v>244</v>
      </c>
      <c r="E18" s="93"/>
      <c r="F18" s="85">
        <f t="shared" si="0"/>
        <v>3</v>
      </c>
      <c r="G18" s="86"/>
      <c r="H18" s="86"/>
    </row>
    <row r="19" spans="1:8" ht="12.75">
      <c r="A19" s="87">
        <v>0.34722222222222199</v>
      </c>
      <c r="B19" s="91" t="s">
        <v>245</v>
      </c>
      <c r="C19" s="92" t="s">
        <v>246</v>
      </c>
      <c r="D19" s="92" t="s">
        <v>247</v>
      </c>
      <c r="E19" s="93"/>
      <c r="F19" s="85">
        <f t="shared" si="0"/>
        <v>3</v>
      </c>
      <c r="H19" s="86"/>
    </row>
    <row r="20" spans="1:8" ht="12.75">
      <c r="A20" s="87">
        <v>0.35416666666666702</v>
      </c>
      <c r="B20" s="91" t="s">
        <v>248</v>
      </c>
      <c r="C20" s="92" t="s">
        <v>138</v>
      </c>
      <c r="D20" s="92" t="s">
        <v>176</v>
      </c>
      <c r="E20" s="93" t="s">
        <v>147</v>
      </c>
      <c r="F20" s="85">
        <f t="shared" si="0"/>
        <v>4</v>
      </c>
      <c r="G20" s="86"/>
      <c r="H20" s="86"/>
    </row>
    <row r="21" spans="1:8" ht="12.75">
      <c r="A21" s="87">
        <v>0.36111111111111099</v>
      </c>
      <c r="B21" s="91" t="s">
        <v>249</v>
      </c>
      <c r="C21" s="92" t="s">
        <v>250</v>
      </c>
      <c r="D21" s="92" t="s">
        <v>251</v>
      </c>
      <c r="E21" s="93" t="s">
        <v>252</v>
      </c>
      <c r="F21" s="85">
        <f t="shared" si="0"/>
        <v>4</v>
      </c>
      <c r="G21" s="86"/>
      <c r="H21" s="86"/>
    </row>
    <row r="22" spans="1:8" ht="12.75">
      <c r="A22" s="87">
        <v>0.36805555555555503</v>
      </c>
      <c r="B22" s="91" t="s">
        <v>253</v>
      </c>
      <c r="C22" s="92" t="s">
        <v>59</v>
      </c>
      <c r="D22" s="92" t="s">
        <v>254</v>
      </c>
      <c r="E22" s="93" t="s">
        <v>255</v>
      </c>
      <c r="F22" s="85">
        <f t="shared" si="0"/>
        <v>4</v>
      </c>
      <c r="G22" s="86"/>
      <c r="H22" s="86"/>
    </row>
    <row r="23" spans="1:8" ht="12.75">
      <c r="A23" s="87">
        <v>0.375</v>
      </c>
      <c r="B23" s="91" t="s">
        <v>256</v>
      </c>
      <c r="C23" s="92" t="s">
        <v>257</v>
      </c>
      <c r="D23" s="92" t="s">
        <v>258</v>
      </c>
      <c r="E23" s="93" t="s">
        <v>259</v>
      </c>
      <c r="F23" s="85">
        <f t="shared" si="0"/>
        <v>4</v>
      </c>
      <c r="G23" s="86"/>
      <c r="H23" s="86"/>
    </row>
    <row r="24" spans="1:8" ht="12.75">
      <c r="A24" s="87">
        <v>0.38194444444444398</v>
      </c>
      <c r="B24" s="91" t="s">
        <v>260</v>
      </c>
      <c r="C24" s="92" t="s">
        <v>261</v>
      </c>
      <c r="D24" s="92" t="s">
        <v>262</v>
      </c>
      <c r="E24" s="93" t="s">
        <v>263</v>
      </c>
      <c r="F24" s="85">
        <f t="shared" si="0"/>
        <v>4</v>
      </c>
      <c r="G24" s="86"/>
    </row>
    <row r="25" spans="1:8" ht="12.75">
      <c r="A25" s="87">
        <v>0.38888888888888901</v>
      </c>
      <c r="B25" s="91" t="s">
        <v>264</v>
      </c>
      <c r="C25" s="92" t="s">
        <v>265</v>
      </c>
      <c r="D25" s="92" t="s">
        <v>266</v>
      </c>
      <c r="E25" s="93" t="s">
        <v>267</v>
      </c>
      <c r="F25" s="85">
        <f t="shared" si="0"/>
        <v>4</v>
      </c>
      <c r="G25" s="86"/>
      <c r="H25" s="86"/>
    </row>
    <row r="26" spans="1:8" ht="13.5" thickBot="1">
      <c r="A26" s="87">
        <v>0.39583333333333298</v>
      </c>
      <c r="B26" s="94" t="s">
        <v>268</v>
      </c>
      <c r="C26" s="95" t="s">
        <v>269</v>
      </c>
      <c r="D26" s="95" t="s">
        <v>270</v>
      </c>
      <c r="E26" s="96" t="s">
        <v>271</v>
      </c>
      <c r="F26" s="85">
        <f t="shared" si="0"/>
        <v>4</v>
      </c>
      <c r="G26" s="86"/>
      <c r="H26" s="86"/>
    </row>
    <row r="27" spans="1:8" ht="13.5" thickBot="1">
      <c r="A27" s="146" t="s">
        <v>211</v>
      </c>
      <c r="B27" s="147"/>
      <c r="C27" s="147"/>
      <c r="D27" s="147"/>
      <c r="E27" s="148"/>
      <c r="F27" s="85">
        <f t="shared" si="0"/>
        <v>0</v>
      </c>
      <c r="G27" s="86"/>
      <c r="H27" s="86"/>
    </row>
    <row r="28" spans="1:8" ht="12.75">
      <c r="A28" s="87">
        <v>0.5</v>
      </c>
      <c r="B28" s="88" t="s">
        <v>272</v>
      </c>
      <c r="C28" s="89" t="s">
        <v>273</v>
      </c>
      <c r="D28" s="89" t="s">
        <v>274</v>
      </c>
      <c r="E28" s="90" t="s">
        <v>275</v>
      </c>
      <c r="F28" s="85">
        <f t="shared" si="0"/>
        <v>4</v>
      </c>
      <c r="G28" s="86"/>
      <c r="H28" s="86"/>
    </row>
    <row r="29" spans="1:8" ht="13.5" thickBot="1">
      <c r="A29" s="97">
        <v>0.50694444444444442</v>
      </c>
      <c r="B29" s="91" t="s">
        <v>276</v>
      </c>
      <c r="C29" s="92" t="s">
        <v>277</v>
      </c>
      <c r="D29" s="92" t="s">
        <v>278</v>
      </c>
      <c r="E29" s="93" t="s">
        <v>279</v>
      </c>
      <c r="F29" s="85">
        <f t="shared" si="0"/>
        <v>4</v>
      </c>
      <c r="G29" s="86"/>
      <c r="H29" s="86"/>
    </row>
    <row r="30" spans="1:8" ht="12.75">
      <c r="A30" s="98">
        <v>0.51388888888888895</v>
      </c>
      <c r="B30" s="91" t="s">
        <v>280</v>
      </c>
      <c r="C30" s="92" t="s">
        <v>47</v>
      </c>
      <c r="D30" s="92" t="s">
        <v>281</v>
      </c>
      <c r="E30" s="93" t="s">
        <v>282</v>
      </c>
      <c r="F30" s="85">
        <f t="shared" si="0"/>
        <v>4</v>
      </c>
      <c r="G30" s="86"/>
      <c r="H30" s="86"/>
    </row>
    <row r="31" spans="1:8" ht="12.75">
      <c r="A31" s="99">
        <v>0.52083333333333304</v>
      </c>
      <c r="B31" s="91" t="s">
        <v>283</v>
      </c>
      <c r="C31" s="92" t="s">
        <v>284</v>
      </c>
      <c r="D31" s="92" t="s">
        <v>285</v>
      </c>
      <c r="E31" s="93" t="s">
        <v>115</v>
      </c>
      <c r="F31" s="85">
        <f t="shared" si="0"/>
        <v>4</v>
      </c>
      <c r="G31" s="86"/>
      <c r="H31" s="86"/>
    </row>
    <row r="32" spans="1:8" ht="13.5" thickBot="1">
      <c r="A32" s="100">
        <v>0.52777777777777801</v>
      </c>
      <c r="B32" s="91" t="s">
        <v>108</v>
      </c>
      <c r="C32" s="92" t="s">
        <v>286</v>
      </c>
      <c r="D32" s="92" t="s">
        <v>287</v>
      </c>
      <c r="E32" s="93" t="s">
        <v>288</v>
      </c>
      <c r="F32" s="85">
        <f t="shared" si="0"/>
        <v>4</v>
      </c>
      <c r="G32" s="86"/>
      <c r="H32" s="86"/>
    </row>
    <row r="33" spans="1:8" ht="12.75">
      <c r="A33" s="87">
        <v>0.53472222222222199</v>
      </c>
      <c r="B33" s="91" t="s">
        <v>21</v>
      </c>
      <c r="C33" s="92" t="s">
        <v>42</v>
      </c>
      <c r="D33" s="92" t="s">
        <v>289</v>
      </c>
      <c r="E33" s="93" t="s">
        <v>116</v>
      </c>
      <c r="F33" s="85">
        <f t="shared" si="0"/>
        <v>4</v>
      </c>
      <c r="G33" s="86"/>
      <c r="H33" s="86"/>
    </row>
    <row r="34" spans="1:8" ht="12.75">
      <c r="A34" s="87">
        <v>0.54166666666666696</v>
      </c>
      <c r="B34" s="91" t="s">
        <v>54</v>
      </c>
      <c r="C34" s="92" t="s">
        <v>56</v>
      </c>
      <c r="D34" s="92" t="s">
        <v>290</v>
      </c>
      <c r="E34" s="93" t="s">
        <v>91</v>
      </c>
      <c r="F34" s="85">
        <f t="shared" si="0"/>
        <v>4</v>
      </c>
      <c r="G34" s="86"/>
      <c r="H34" s="86"/>
    </row>
    <row r="35" spans="1:8" ht="12.75">
      <c r="A35" s="87">
        <v>0.54861111111111105</v>
      </c>
      <c r="B35" s="91" t="s">
        <v>291</v>
      </c>
      <c r="C35" s="92" t="s">
        <v>292</v>
      </c>
      <c r="D35" s="92" t="s">
        <v>293</v>
      </c>
      <c r="E35" s="93" t="s">
        <v>294</v>
      </c>
      <c r="F35" s="85">
        <f t="shared" si="0"/>
        <v>4</v>
      </c>
      <c r="G35" s="86"/>
      <c r="H35" s="86"/>
    </row>
    <row r="36" spans="1:8" ht="13.5" thickBot="1">
      <c r="A36" s="87">
        <v>0.55555555555555503</v>
      </c>
      <c r="B36" s="91" t="s">
        <v>112</v>
      </c>
      <c r="C36" s="92" t="s">
        <v>295</v>
      </c>
      <c r="D36" s="92" t="s">
        <v>151</v>
      </c>
      <c r="E36" s="93" t="s">
        <v>296</v>
      </c>
      <c r="F36" s="85">
        <f t="shared" si="0"/>
        <v>4</v>
      </c>
      <c r="G36" s="86"/>
      <c r="H36" s="86"/>
    </row>
    <row r="37" spans="1:8" ht="13.5" thickBot="1">
      <c r="A37" s="146" t="s">
        <v>237</v>
      </c>
      <c r="B37" s="147"/>
      <c r="C37" s="147"/>
      <c r="D37" s="147"/>
      <c r="E37" s="148"/>
      <c r="F37" s="85">
        <f t="shared" si="0"/>
        <v>0</v>
      </c>
      <c r="G37" s="86"/>
      <c r="H37" s="86"/>
    </row>
    <row r="38" spans="1:8" ht="12.75">
      <c r="A38" s="87">
        <v>0.5</v>
      </c>
      <c r="B38" s="88" t="s">
        <v>297</v>
      </c>
      <c r="C38" s="89" t="s">
        <v>298</v>
      </c>
      <c r="D38" s="89" t="s">
        <v>299</v>
      </c>
      <c r="E38" s="90"/>
      <c r="F38" s="85">
        <f t="shared" si="0"/>
        <v>3</v>
      </c>
      <c r="G38" s="86"/>
      <c r="H38" s="86"/>
    </row>
    <row r="39" spans="1:8" ht="12.75">
      <c r="A39" s="87">
        <v>0.50694444444444442</v>
      </c>
      <c r="B39" s="91" t="s">
        <v>300</v>
      </c>
      <c r="C39" s="92" t="s">
        <v>301</v>
      </c>
      <c r="D39" s="92" t="s">
        <v>302</v>
      </c>
      <c r="E39" s="93" t="s">
        <v>303</v>
      </c>
      <c r="F39" s="85">
        <f t="shared" si="0"/>
        <v>4</v>
      </c>
      <c r="G39" s="86"/>
      <c r="H39" s="86"/>
    </row>
    <row r="40" spans="1:8" ht="12.75">
      <c r="A40" s="87">
        <v>0.51388888888888895</v>
      </c>
      <c r="B40" s="91" t="s">
        <v>304</v>
      </c>
      <c r="C40" s="92" t="s">
        <v>81</v>
      </c>
      <c r="D40" s="92" t="s">
        <v>305</v>
      </c>
      <c r="E40" s="93" t="s">
        <v>306</v>
      </c>
      <c r="F40" s="85">
        <f t="shared" si="0"/>
        <v>4</v>
      </c>
      <c r="G40" s="86"/>
      <c r="H40" s="86"/>
    </row>
    <row r="41" spans="1:8" ht="12.75">
      <c r="A41" s="87">
        <v>0.52083333333333304</v>
      </c>
      <c r="B41" s="91" t="s">
        <v>307</v>
      </c>
      <c r="C41" s="92" t="s">
        <v>308</v>
      </c>
      <c r="D41" s="92" t="s">
        <v>309</v>
      </c>
      <c r="E41" s="93" t="s">
        <v>163</v>
      </c>
      <c r="F41" s="85">
        <f t="shared" si="0"/>
        <v>4</v>
      </c>
      <c r="G41" s="86"/>
      <c r="H41" s="86"/>
    </row>
    <row r="42" spans="1:8" ht="12.75">
      <c r="A42" s="87">
        <v>0.52777777777777801</v>
      </c>
      <c r="B42" s="91" t="s">
        <v>310</v>
      </c>
      <c r="C42" s="92" t="s">
        <v>190</v>
      </c>
      <c r="D42" s="92" t="s">
        <v>311</v>
      </c>
      <c r="E42" s="93" t="s">
        <v>312</v>
      </c>
      <c r="F42" s="85">
        <f t="shared" si="0"/>
        <v>4</v>
      </c>
      <c r="G42" s="86"/>
      <c r="H42" s="86"/>
    </row>
    <row r="43" spans="1:8" ht="12.75">
      <c r="A43" s="87">
        <v>0.53472222222222199</v>
      </c>
      <c r="B43" s="91" t="s">
        <v>313</v>
      </c>
      <c r="C43" s="92" t="s">
        <v>314</v>
      </c>
      <c r="D43" s="92" t="s">
        <v>315</v>
      </c>
      <c r="E43" s="93" t="s">
        <v>316</v>
      </c>
      <c r="F43" s="85">
        <f t="shared" si="0"/>
        <v>4</v>
      </c>
      <c r="G43" s="86"/>
      <c r="H43" s="86"/>
    </row>
    <row r="44" spans="1:8" ht="12.75">
      <c r="A44" s="87">
        <v>0.54166666666666696</v>
      </c>
      <c r="B44" s="91" t="s">
        <v>317</v>
      </c>
      <c r="C44" s="92" t="s">
        <v>57</v>
      </c>
      <c r="D44" s="92" t="s">
        <v>31</v>
      </c>
      <c r="E44" s="93" t="s">
        <v>318</v>
      </c>
      <c r="F44" s="85">
        <f t="shared" si="0"/>
        <v>4</v>
      </c>
      <c r="H44" s="86"/>
    </row>
    <row r="45" spans="1:8" ht="13.5" thickBot="1">
      <c r="A45" s="87">
        <v>0.54861111111111105</v>
      </c>
      <c r="B45" s="91" t="s">
        <v>319</v>
      </c>
      <c r="C45" s="92" t="s">
        <v>43</v>
      </c>
      <c r="D45" s="92" t="s">
        <v>320</v>
      </c>
      <c r="E45" s="93" t="s">
        <v>106</v>
      </c>
      <c r="F45" s="85">
        <f t="shared" si="0"/>
        <v>4</v>
      </c>
    </row>
    <row r="46" spans="1:8" ht="13.5" thickBot="1">
      <c r="A46" s="87">
        <v>0.55555555555555503</v>
      </c>
      <c r="B46" s="91" t="s">
        <v>321</v>
      </c>
      <c r="C46" s="92" t="s">
        <v>322</v>
      </c>
      <c r="D46" s="92" t="s">
        <v>323</v>
      </c>
      <c r="E46" s="93" t="s">
        <v>324</v>
      </c>
      <c r="F46" s="85">
        <f t="shared" si="0"/>
        <v>4</v>
      </c>
      <c r="G46" s="101">
        <f>SUM(F7:F46)</f>
        <v>144</v>
      </c>
    </row>
    <row r="47" spans="1:8" ht="12.75">
      <c r="A47" s="149" t="s">
        <v>325</v>
      </c>
      <c r="B47" s="150"/>
      <c r="C47" s="150"/>
      <c r="D47" s="150"/>
      <c r="E47" s="151"/>
    </row>
    <row r="48" spans="1:8" ht="12.75">
      <c r="A48" s="152"/>
      <c r="B48" s="153"/>
      <c r="C48" s="153"/>
      <c r="D48" s="153"/>
      <c r="E48" s="154"/>
    </row>
    <row r="49" spans="1:5" ht="12.75">
      <c r="A49" s="152"/>
      <c r="B49" s="153"/>
      <c r="C49" s="153"/>
      <c r="D49" s="153"/>
      <c r="E49" s="154"/>
    </row>
    <row r="50" spans="1:5" ht="12.75">
      <c r="A50" s="152"/>
      <c r="B50" s="153"/>
      <c r="C50" s="153"/>
      <c r="D50" s="153"/>
      <c r="E50" s="154"/>
    </row>
    <row r="51" spans="1:5" ht="13.5" thickBot="1">
      <c r="A51" s="155"/>
      <c r="B51" s="156"/>
      <c r="C51" s="156"/>
      <c r="D51" s="156"/>
      <c r="E51" s="157"/>
    </row>
  </sheetData>
  <mergeCells count="10">
    <mergeCell ref="A16:E16"/>
    <mergeCell ref="A27:E27"/>
    <mergeCell ref="A37:E37"/>
    <mergeCell ref="A47:E51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44"/>
  <sheetViews>
    <sheetView workbookViewId="0">
      <selection sqref="A1:E1"/>
    </sheetView>
  </sheetViews>
  <sheetFormatPr baseColWidth="10" defaultRowHeight="15"/>
  <cols>
    <col min="1" max="1" width="6.42578125" style="102" bestFit="1" customWidth="1"/>
    <col min="2" max="5" width="21.7109375" customWidth="1"/>
    <col min="6" max="6" width="4" customWidth="1"/>
    <col min="7" max="7" width="4" bestFit="1" customWidth="1"/>
  </cols>
  <sheetData>
    <row r="1" spans="1:8" s="82" customFormat="1" ht="25.5" customHeight="1">
      <c r="A1" s="158" t="s">
        <v>83</v>
      </c>
      <c r="B1" s="158"/>
      <c r="C1" s="158"/>
      <c r="D1" s="158"/>
      <c r="E1" s="158"/>
    </row>
    <row r="2" spans="1:8" s="1" customFormat="1" ht="27" thickBot="1">
      <c r="A2" s="159" t="s">
        <v>37</v>
      </c>
      <c r="B2" s="159"/>
      <c r="C2" s="159"/>
      <c r="D2" s="159"/>
      <c r="E2" s="159"/>
    </row>
    <row r="3" spans="1:8" s="83" customFormat="1" ht="16.5" thickBot="1">
      <c r="A3" s="160" t="s">
        <v>209</v>
      </c>
      <c r="B3" s="161"/>
      <c r="C3" s="161"/>
      <c r="D3" s="161"/>
      <c r="E3" s="162"/>
    </row>
    <row r="4" spans="1:8" s="84" customFormat="1" ht="15.75">
      <c r="A4" s="163" t="s">
        <v>11</v>
      </c>
      <c r="B4" s="163"/>
      <c r="C4" s="163"/>
      <c r="D4" s="163"/>
      <c r="E4" s="163"/>
    </row>
    <row r="5" spans="1:8" s="84" customFormat="1" ht="16.5" thickBot="1">
      <c r="A5" s="164" t="s">
        <v>326</v>
      </c>
      <c r="B5" s="164"/>
      <c r="C5" s="164"/>
      <c r="D5" s="164"/>
      <c r="E5" s="164"/>
    </row>
    <row r="6" spans="1:8" ht="13.5" thickBot="1">
      <c r="A6" s="146" t="s">
        <v>237</v>
      </c>
      <c r="B6" s="171"/>
      <c r="C6" s="171"/>
      <c r="D6" s="171"/>
      <c r="E6" s="172"/>
      <c r="F6" s="85"/>
      <c r="G6" s="86"/>
      <c r="H6" s="86"/>
    </row>
    <row r="7" spans="1:8" ht="12.75">
      <c r="A7" s="87">
        <v>0.33333333333333331</v>
      </c>
      <c r="B7" s="88" t="s">
        <v>72</v>
      </c>
      <c r="C7" s="89" t="s">
        <v>212</v>
      </c>
      <c r="D7" s="89" t="s">
        <v>213</v>
      </c>
      <c r="E7" s="90" t="s">
        <v>214</v>
      </c>
      <c r="F7" s="85">
        <f>COUNTA(B7,C7,D7,E7)</f>
        <v>4</v>
      </c>
      <c r="G7" s="86"/>
      <c r="H7" s="86"/>
    </row>
    <row r="8" spans="1:8" ht="12.75">
      <c r="A8" s="87">
        <v>0.34027777777777801</v>
      </c>
      <c r="B8" s="104" t="s">
        <v>215</v>
      </c>
      <c r="C8" s="103" t="s">
        <v>216</v>
      </c>
      <c r="D8" s="103" t="s">
        <v>217</v>
      </c>
      <c r="E8" s="105" t="s">
        <v>218</v>
      </c>
      <c r="F8" s="85">
        <f t="shared" ref="F8:F44" si="0">COUNTA(B8,C8,D8,E8)</f>
        <v>4</v>
      </c>
      <c r="G8" s="86"/>
      <c r="H8" s="86"/>
    </row>
    <row r="9" spans="1:8" ht="12.75">
      <c r="A9" s="87">
        <v>0.34722222222222199</v>
      </c>
      <c r="B9" s="104" t="s">
        <v>219</v>
      </c>
      <c r="C9" s="103" t="s">
        <v>220</v>
      </c>
      <c r="D9" s="103" t="s">
        <v>221</v>
      </c>
      <c r="E9" s="105" t="s">
        <v>67</v>
      </c>
      <c r="F9" s="85">
        <f t="shared" si="0"/>
        <v>4</v>
      </c>
      <c r="G9" s="86"/>
      <c r="H9" s="86"/>
    </row>
    <row r="10" spans="1:8" ht="12.75">
      <c r="A10" s="87">
        <v>0.35416666666666702</v>
      </c>
      <c r="B10" s="104" t="s">
        <v>222</v>
      </c>
      <c r="C10" s="103" t="s">
        <v>223</v>
      </c>
      <c r="D10" s="103" t="s">
        <v>93</v>
      </c>
      <c r="E10" s="105" t="s">
        <v>116</v>
      </c>
      <c r="F10" s="85">
        <f t="shared" si="0"/>
        <v>4</v>
      </c>
      <c r="G10" s="86"/>
      <c r="H10" s="86"/>
    </row>
    <row r="11" spans="1:8" ht="12.75">
      <c r="A11" s="87">
        <v>0.36111111111111099</v>
      </c>
      <c r="B11" s="104" t="s">
        <v>224</v>
      </c>
      <c r="C11" s="103" t="s">
        <v>225</v>
      </c>
      <c r="D11" s="103" t="s">
        <v>226</v>
      </c>
      <c r="E11" s="105" t="s">
        <v>91</v>
      </c>
      <c r="F11" s="85">
        <f t="shared" si="0"/>
        <v>4</v>
      </c>
      <c r="G11" s="86"/>
      <c r="H11" s="86"/>
    </row>
    <row r="12" spans="1:8" ht="12.75">
      <c r="A12" s="87">
        <v>0.36805555555555503</v>
      </c>
      <c r="B12" s="104" t="s">
        <v>58</v>
      </c>
      <c r="C12" s="103" t="s">
        <v>229</v>
      </c>
      <c r="D12" s="103" t="s">
        <v>230</v>
      </c>
      <c r="E12" s="105" t="s">
        <v>21</v>
      </c>
      <c r="F12" s="85">
        <f t="shared" si="0"/>
        <v>4</v>
      </c>
      <c r="G12" s="86"/>
      <c r="H12" s="86"/>
    </row>
    <row r="13" spans="1:8" ht="12.75">
      <c r="A13" s="87">
        <v>0.375</v>
      </c>
      <c r="B13" s="104" t="s">
        <v>232</v>
      </c>
      <c r="C13" s="103" t="s">
        <v>234</v>
      </c>
      <c r="D13" s="103" t="s">
        <v>79</v>
      </c>
      <c r="E13" s="105" t="s">
        <v>231</v>
      </c>
      <c r="F13" s="85">
        <f t="shared" si="0"/>
        <v>4</v>
      </c>
      <c r="G13" s="86"/>
      <c r="H13" s="86"/>
    </row>
    <row r="14" spans="1:8" ht="13.5" thickBot="1">
      <c r="A14" s="87">
        <v>0.38194444444444398</v>
      </c>
      <c r="B14" s="106" t="s">
        <v>34</v>
      </c>
      <c r="C14" s="107" t="s">
        <v>35</v>
      </c>
      <c r="D14" s="107" t="s">
        <v>186</v>
      </c>
      <c r="E14" s="108" t="s">
        <v>236</v>
      </c>
      <c r="F14" s="85">
        <f t="shared" si="0"/>
        <v>4</v>
      </c>
      <c r="G14" s="86"/>
      <c r="H14" s="86"/>
    </row>
    <row r="15" spans="1:8" ht="13.5" thickBot="1">
      <c r="A15" s="146" t="s">
        <v>211</v>
      </c>
      <c r="B15" s="168"/>
      <c r="C15" s="168"/>
      <c r="D15" s="168"/>
      <c r="E15" s="169"/>
      <c r="F15" s="126">
        <f t="shared" si="0"/>
        <v>0</v>
      </c>
      <c r="G15" s="86"/>
      <c r="H15" s="86"/>
    </row>
    <row r="16" spans="1:8" ht="12.75">
      <c r="A16" s="87">
        <v>0.33333333333333331</v>
      </c>
      <c r="B16" s="88" t="s">
        <v>238</v>
      </c>
      <c r="C16" s="89" t="s">
        <v>320</v>
      </c>
      <c r="D16" s="89" t="s">
        <v>240</v>
      </c>
      <c r="E16" s="90" t="s">
        <v>241</v>
      </c>
      <c r="F16" s="85">
        <f t="shared" si="0"/>
        <v>4</v>
      </c>
      <c r="G16" s="86"/>
      <c r="H16" s="86"/>
    </row>
    <row r="17" spans="1:8" ht="12.75">
      <c r="A17" s="87">
        <v>0.34027777777777801</v>
      </c>
      <c r="B17" s="104" t="s">
        <v>242</v>
      </c>
      <c r="C17" s="103" t="s">
        <v>243</v>
      </c>
      <c r="D17" s="103" t="s">
        <v>244</v>
      </c>
      <c r="E17" s="105" t="s">
        <v>280</v>
      </c>
      <c r="F17" s="85">
        <f t="shared" si="0"/>
        <v>4</v>
      </c>
      <c r="G17" s="86"/>
      <c r="H17" s="86"/>
    </row>
    <row r="18" spans="1:8" ht="12.75">
      <c r="A18" s="87">
        <v>0.34722222222222199</v>
      </c>
      <c r="B18" s="104" t="s">
        <v>245</v>
      </c>
      <c r="C18" s="103" t="s">
        <v>246</v>
      </c>
      <c r="D18" s="103" t="s">
        <v>247</v>
      </c>
      <c r="E18" s="105" t="s">
        <v>47</v>
      </c>
      <c r="F18" s="85">
        <f t="shared" si="0"/>
        <v>4</v>
      </c>
      <c r="H18" s="86"/>
    </row>
    <row r="19" spans="1:8" ht="12.75">
      <c r="A19" s="87">
        <v>0.35416666666666702</v>
      </c>
      <c r="B19" s="104" t="s">
        <v>248</v>
      </c>
      <c r="C19" s="103" t="s">
        <v>138</v>
      </c>
      <c r="D19" s="103" t="s">
        <v>176</v>
      </c>
      <c r="E19" s="105" t="s">
        <v>147</v>
      </c>
      <c r="F19" s="85">
        <f t="shared" si="0"/>
        <v>4</v>
      </c>
      <c r="G19" s="86"/>
      <c r="H19" s="86"/>
    </row>
    <row r="20" spans="1:8" ht="12.75">
      <c r="A20" s="87">
        <v>0.36111111111111099</v>
      </c>
      <c r="B20" s="104" t="s">
        <v>249</v>
      </c>
      <c r="C20" s="103" t="s">
        <v>250</v>
      </c>
      <c r="D20" s="103" t="s">
        <v>251</v>
      </c>
      <c r="E20" s="105" t="s">
        <v>281</v>
      </c>
      <c r="F20" s="85">
        <f t="shared" si="0"/>
        <v>4</v>
      </c>
      <c r="G20" s="86"/>
      <c r="H20" s="86"/>
    </row>
    <row r="21" spans="1:8" ht="12.75">
      <c r="A21" s="87">
        <v>0.36805555555555503</v>
      </c>
      <c r="B21" s="104" t="s">
        <v>253</v>
      </c>
      <c r="C21" s="103" t="s">
        <v>59</v>
      </c>
      <c r="D21" s="103" t="s">
        <v>254</v>
      </c>
      <c r="E21" s="105" t="s">
        <v>255</v>
      </c>
      <c r="F21" s="85">
        <f t="shared" si="0"/>
        <v>4</v>
      </c>
      <c r="G21" s="86"/>
      <c r="H21" s="86"/>
    </row>
    <row r="22" spans="1:8" ht="12.75">
      <c r="A22" s="87">
        <v>0.375</v>
      </c>
      <c r="B22" s="104" t="s">
        <v>256</v>
      </c>
      <c r="C22" s="103" t="s">
        <v>257</v>
      </c>
      <c r="D22" s="103" t="s">
        <v>258</v>
      </c>
      <c r="E22" s="105" t="s">
        <v>267</v>
      </c>
      <c r="F22" s="85">
        <f t="shared" si="0"/>
        <v>4</v>
      </c>
      <c r="G22" s="86"/>
      <c r="H22" s="86"/>
    </row>
    <row r="23" spans="1:8" ht="12.75">
      <c r="A23" s="87">
        <v>0.38194444444444398</v>
      </c>
      <c r="B23" s="104" t="s">
        <v>260</v>
      </c>
      <c r="C23" s="103" t="s">
        <v>261</v>
      </c>
      <c r="D23" s="103" t="s">
        <v>262</v>
      </c>
      <c r="E23" s="105" t="s">
        <v>263</v>
      </c>
      <c r="F23" s="85">
        <f t="shared" si="0"/>
        <v>4</v>
      </c>
      <c r="G23" s="86"/>
    </row>
    <row r="24" spans="1:8" ht="12.75">
      <c r="A24" s="87">
        <v>0.38888888888888901</v>
      </c>
      <c r="B24" s="104" t="s">
        <v>264</v>
      </c>
      <c r="C24" s="103" t="s">
        <v>265</v>
      </c>
      <c r="D24" s="103" t="s">
        <v>266</v>
      </c>
      <c r="E24" s="105" t="s">
        <v>259</v>
      </c>
      <c r="F24" s="85">
        <f t="shared" si="0"/>
        <v>4</v>
      </c>
      <c r="G24" s="86"/>
      <c r="H24" s="86"/>
    </row>
    <row r="25" spans="1:8" ht="13.5" thickBot="1">
      <c r="A25" s="87">
        <v>0.39583333333333298</v>
      </c>
      <c r="B25" s="106" t="s">
        <v>268</v>
      </c>
      <c r="C25" s="107" t="s">
        <v>269</v>
      </c>
      <c r="D25" s="107" t="s">
        <v>252</v>
      </c>
      <c r="E25" s="108" t="s">
        <v>271</v>
      </c>
      <c r="F25" s="85">
        <f t="shared" si="0"/>
        <v>4</v>
      </c>
      <c r="G25" s="86"/>
      <c r="H25" s="86"/>
    </row>
    <row r="26" spans="1:8" ht="13.5" thickBot="1">
      <c r="A26" s="146" t="s">
        <v>237</v>
      </c>
      <c r="B26" s="168"/>
      <c r="C26" s="168"/>
      <c r="D26" s="168"/>
      <c r="E26" s="169"/>
      <c r="F26" s="126">
        <f t="shared" si="0"/>
        <v>0</v>
      </c>
      <c r="G26" s="86"/>
      <c r="H26" s="86"/>
    </row>
    <row r="27" spans="1:8" ht="12.75">
      <c r="A27" s="87">
        <v>0.5</v>
      </c>
      <c r="B27" s="88" t="s">
        <v>272</v>
      </c>
      <c r="C27" s="89" t="s">
        <v>273</v>
      </c>
      <c r="D27" s="89" t="s">
        <v>274</v>
      </c>
      <c r="E27" s="90" t="s">
        <v>275</v>
      </c>
      <c r="F27" s="85">
        <f t="shared" si="0"/>
        <v>4</v>
      </c>
      <c r="G27" s="86"/>
      <c r="H27" s="86"/>
    </row>
    <row r="28" spans="1:8" ht="12.75">
      <c r="A28" s="97">
        <v>0.50694444444444442</v>
      </c>
      <c r="B28" s="104" t="s">
        <v>276</v>
      </c>
      <c r="C28" s="103" t="s">
        <v>277</v>
      </c>
      <c r="D28" s="103" t="s">
        <v>278</v>
      </c>
      <c r="E28" s="105" t="s">
        <v>279</v>
      </c>
      <c r="F28" s="85">
        <f t="shared" si="0"/>
        <v>4</v>
      </c>
      <c r="G28" s="86"/>
      <c r="H28" s="86"/>
    </row>
    <row r="29" spans="1:8" ht="12.75">
      <c r="A29" s="87">
        <v>0.51388888888888895</v>
      </c>
      <c r="B29" s="104" t="s">
        <v>304</v>
      </c>
      <c r="C29" s="103" t="s">
        <v>285</v>
      </c>
      <c r="D29" s="103" t="s">
        <v>306</v>
      </c>
      <c r="E29" s="105" t="s">
        <v>43</v>
      </c>
      <c r="F29" s="85">
        <f t="shared" si="0"/>
        <v>4</v>
      </c>
      <c r="G29" s="86"/>
      <c r="H29" s="86"/>
    </row>
    <row r="30" spans="1:8" ht="12.75">
      <c r="A30" s="87">
        <v>0.52083333333333304</v>
      </c>
      <c r="B30" s="104" t="s">
        <v>307</v>
      </c>
      <c r="C30" s="103" t="s">
        <v>309</v>
      </c>
      <c r="D30" s="103" t="s">
        <v>163</v>
      </c>
      <c r="E30" s="118"/>
      <c r="F30" s="85">
        <f t="shared" si="0"/>
        <v>3</v>
      </c>
      <c r="G30" s="86"/>
      <c r="H30" s="86"/>
    </row>
    <row r="31" spans="1:8" ht="12.75">
      <c r="A31" s="87">
        <v>0.52777777777777801</v>
      </c>
      <c r="B31" s="104" t="s">
        <v>310</v>
      </c>
      <c r="C31" s="103" t="s">
        <v>190</v>
      </c>
      <c r="D31" s="103" t="s">
        <v>311</v>
      </c>
      <c r="E31" s="105" t="s">
        <v>312</v>
      </c>
      <c r="F31" s="85">
        <f t="shared" si="0"/>
        <v>4</v>
      </c>
      <c r="G31" s="86"/>
      <c r="H31" s="86"/>
    </row>
    <row r="32" spans="1:8" ht="12.75">
      <c r="A32" s="87">
        <v>0.53472222222222199</v>
      </c>
      <c r="B32" s="104" t="s">
        <v>108</v>
      </c>
      <c r="C32" s="103" t="s">
        <v>286</v>
      </c>
      <c r="D32" s="103" t="s">
        <v>287</v>
      </c>
      <c r="E32" s="105" t="s">
        <v>288</v>
      </c>
      <c r="F32" s="85">
        <f t="shared" si="0"/>
        <v>4</v>
      </c>
      <c r="G32" s="86"/>
      <c r="H32" s="86"/>
    </row>
    <row r="33" spans="1:8" ht="12.75">
      <c r="A33" s="87">
        <v>0.54166666666666696</v>
      </c>
      <c r="B33" s="104" t="s">
        <v>42</v>
      </c>
      <c r="C33" s="103" t="s">
        <v>289</v>
      </c>
      <c r="D33" s="103" t="s">
        <v>112</v>
      </c>
      <c r="E33" s="105" t="s">
        <v>295</v>
      </c>
      <c r="F33" s="85">
        <f t="shared" si="0"/>
        <v>4</v>
      </c>
      <c r="G33" s="86"/>
      <c r="H33" s="86"/>
    </row>
    <row r="34" spans="1:8" ht="12.75">
      <c r="A34" s="87">
        <v>0.54861111111111105</v>
      </c>
      <c r="B34" s="104" t="s">
        <v>56</v>
      </c>
      <c r="C34" s="103" t="s">
        <v>290</v>
      </c>
      <c r="D34" s="103" t="s">
        <v>283</v>
      </c>
      <c r="E34" s="105" t="s">
        <v>346</v>
      </c>
      <c r="F34" s="85">
        <f t="shared" si="0"/>
        <v>4</v>
      </c>
      <c r="G34" s="86"/>
      <c r="H34" s="86"/>
    </row>
    <row r="35" spans="1:8" ht="13.5" thickBot="1">
      <c r="A35" s="87">
        <v>0.55555555555555503</v>
      </c>
      <c r="B35" s="106" t="s">
        <v>291</v>
      </c>
      <c r="C35" s="107" t="s">
        <v>292</v>
      </c>
      <c r="D35" s="107" t="s">
        <v>293</v>
      </c>
      <c r="E35" s="108" t="s">
        <v>294</v>
      </c>
      <c r="F35" s="85">
        <f t="shared" si="0"/>
        <v>4</v>
      </c>
      <c r="G35" s="86"/>
      <c r="H35" s="86"/>
    </row>
    <row r="36" spans="1:8" ht="12.75">
      <c r="A36" s="170" t="s">
        <v>211</v>
      </c>
      <c r="B36" s="171"/>
      <c r="C36" s="171"/>
      <c r="D36" s="171"/>
      <c r="E36" s="172"/>
      <c r="F36" s="126">
        <f t="shared" si="0"/>
        <v>0</v>
      </c>
      <c r="G36" s="86"/>
      <c r="H36" s="86"/>
    </row>
    <row r="37" spans="1:8" ht="12.75">
      <c r="A37" s="119">
        <v>0.5</v>
      </c>
      <c r="B37" s="103" t="s">
        <v>297</v>
      </c>
      <c r="C37" s="103" t="s">
        <v>298</v>
      </c>
      <c r="D37" s="103" t="s">
        <v>299</v>
      </c>
      <c r="E37" s="105" t="s">
        <v>282</v>
      </c>
      <c r="F37" s="85">
        <f t="shared" si="0"/>
        <v>4</v>
      </c>
      <c r="G37" s="86"/>
      <c r="H37" s="86"/>
    </row>
    <row r="38" spans="1:8" ht="13.5" thickBot="1">
      <c r="A38" s="122">
        <v>0.50694444444444442</v>
      </c>
      <c r="B38" s="109" t="s">
        <v>300</v>
      </c>
      <c r="C38" s="109" t="s">
        <v>301</v>
      </c>
      <c r="D38" s="109" t="s">
        <v>302</v>
      </c>
      <c r="E38" s="110" t="s">
        <v>303</v>
      </c>
      <c r="F38" s="85">
        <f t="shared" si="0"/>
        <v>4</v>
      </c>
      <c r="G38" s="86"/>
      <c r="H38" s="86"/>
    </row>
    <row r="39" spans="1:8" ht="12.75">
      <c r="A39" s="124">
        <v>0.51388888888888895</v>
      </c>
      <c r="B39" s="112" t="s">
        <v>335</v>
      </c>
      <c r="C39" s="112" t="s">
        <v>334</v>
      </c>
      <c r="D39" s="112" t="s">
        <v>333</v>
      </c>
      <c r="E39" s="113" t="s">
        <v>332</v>
      </c>
      <c r="F39" s="85">
        <f t="shared" si="0"/>
        <v>4</v>
      </c>
      <c r="G39" s="86"/>
      <c r="H39" s="86"/>
    </row>
    <row r="40" spans="1:8" ht="12.75">
      <c r="A40" s="120">
        <v>0.52083333333333304</v>
      </c>
      <c r="B40" s="114" t="s">
        <v>345</v>
      </c>
      <c r="C40" s="114" t="s">
        <v>342</v>
      </c>
      <c r="D40" s="114" t="s">
        <v>343</v>
      </c>
      <c r="E40" s="115" t="s">
        <v>344</v>
      </c>
      <c r="F40" s="85">
        <f t="shared" si="0"/>
        <v>4</v>
      </c>
      <c r="G40" s="86"/>
      <c r="H40" s="86"/>
    </row>
    <row r="41" spans="1:8" ht="13.5" thickBot="1">
      <c r="A41" s="125">
        <v>0.52777777777777801</v>
      </c>
      <c r="B41" s="116" t="s">
        <v>341</v>
      </c>
      <c r="C41" s="116" t="s">
        <v>340</v>
      </c>
      <c r="D41" s="116" t="s">
        <v>339</v>
      </c>
      <c r="E41" s="117" t="s">
        <v>338</v>
      </c>
      <c r="F41" s="85">
        <f t="shared" si="0"/>
        <v>4</v>
      </c>
      <c r="G41" s="86"/>
      <c r="H41" s="86"/>
    </row>
    <row r="42" spans="1:8" ht="12.75">
      <c r="A42" s="123">
        <v>0.53472222222222199</v>
      </c>
      <c r="B42" s="92" t="s">
        <v>313</v>
      </c>
      <c r="C42" s="92" t="s">
        <v>315</v>
      </c>
      <c r="D42" s="92" t="s">
        <v>316</v>
      </c>
      <c r="E42" s="93" t="s">
        <v>319</v>
      </c>
      <c r="F42" s="85">
        <f t="shared" si="0"/>
        <v>4</v>
      </c>
      <c r="G42" s="86"/>
      <c r="H42" s="86"/>
    </row>
    <row r="43" spans="1:8" ht="13.5" thickBot="1">
      <c r="A43" s="119">
        <v>0.54166666666666696</v>
      </c>
      <c r="B43" s="103" t="s">
        <v>317</v>
      </c>
      <c r="C43" s="103" t="s">
        <v>57</v>
      </c>
      <c r="D43" s="103" t="s">
        <v>31</v>
      </c>
      <c r="E43" s="105" t="s">
        <v>318</v>
      </c>
      <c r="F43" s="85">
        <f t="shared" si="0"/>
        <v>4</v>
      </c>
      <c r="H43" s="86"/>
    </row>
    <row r="44" spans="1:8" ht="13.5" thickBot="1">
      <c r="A44" s="121">
        <v>0.54861111111111105</v>
      </c>
      <c r="B44" s="107" t="s">
        <v>322</v>
      </c>
      <c r="C44" s="107" t="s">
        <v>323</v>
      </c>
      <c r="D44" s="107" t="s">
        <v>324</v>
      </c>
      <c r="E44" s="108" t="s">
        <v>106</v>
      </c>
      <c r="F44" s="85">
        <f t="shared" si="0"/>
        <v>4</v>
      </c>
      <c r="G44" s="101">
        <f>SUM(F7:F44)</f>
        <v>139</v>
      </c>
    </row>
  </sheetData>
  <mergeCells count="9">
    <mergeCell ref="A15:E15"/>
    <mergeCell ref="A26:E26"/>
    <mergeCell ref="A36:E36"/>
    <mergeCell ref="A1:E1"/>
    <mergeCell ref="A2:E2"/>
    <mergeCell ref="A3:E3"/>
    <mergeCell ref="A4:E4"/>
    <mergeCell ref="A5:E5"/>
    <mergeCell ref="A6:E6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64"/>
  <sheetViews>
    <sheetView topLeftCell="A34" workbookViewId="0">
      <selection activeCell="L46" sqref="L46"/>
    </sheetView>
  </sheetViews>
  <sheetFormatPr baseColWidth="10" defaultRowHeight="18.75"/>
  <cols>
    <col min="1" max="1" width="4" style="2" bestFit="1" customWidth="1"/>
    <col min="2" max="2" width="44.7109375" style="1" bestFit="1" customWidth="1"/>
    <col min="3" max="3" width="4.42578125" style="2" bestFit="1" customWidth="1"/>
    <col min="4" max="5" width="4.42578125" style="1" bestFit="1" customWidth="1"/>
    <col min="6" max="6" width="6" style="1" bestFit="1" customWidth="1"/>
    <col min="7" max="7" width="4.42578125" style="1" bestFit="1" customWidth="1"/>
    <col min="8" max="9" width="4.42578125" style="1" customWidth="1"/>
    <col min="10" max="10" width="6" style="1" customWidth="1"/>
    <col min="11" max="11" width="5.42578125" style="1" customWidth="1"/>
    <col min="12" max="12" width="8.140625" style="1" customWidth="1"/>
    <col min="13" max="16384" width="11.42578125" style="1"/>
  </cols>
  <sheetData>
    <row r="1" spans="1:12" ht="30.75">
      <c r="A1" s="179" t="str">
        <f>'CAB 0-9'!A1:L1</f>
        <v>FEDERACION REGIONAL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</row>
    <row r="2" spans="1:12" ht="31.5" thickBot="1">
      <c r="A2" s="179" t="str">
        <f>'CAB 0-9'!A2:L2</f>
        <v>DE GOLF MAR Y SIERRAS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</row>
    <row r="3" spans="1:12" ht="20.25" thickBot="1">
      <c r="A3" s="180" t="str">
        <f>'CAB 0-9'!A4:L4</f>
        <v>TANDIL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8"/>
    </row>
    <row r="4" spans="1:12" ht="20.25" thickBot="1">
      <c r="A4" s="136" t="s">
        <v>37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</row>
    <row r="5" spans="1:12" ht="31.5" thickBot="1">
      <c r="A5" s="181" t="str">
        <f>'CAB 0-9'!A6:L6</f>
        <v>CAMPEONATO REGIONAL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3"/>
    </row>
    <row r="6" spans="1:12" ht="19.5">
      <c r="A6" s="136"/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</row>
    <row r="7" spans="1:12" ht="19.5">
      <c r="A7" s="136" t="str">
        <f>'CAB 0-9'!A8:L8</f>
        <v>36 HOYOS MEDAL PLAY</v>
      </c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</row>
    <row r="8" spans="1:12" ht="19.5">
      <c r="A8" s="136" t="str">
        <f>'CAB 0-9'!A9:L9</f>
        <v>01 Y 02 DE ABRIL DE 2017</v>
      </c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</row>
    <row r="9" spans="1:12" ht="20.25" thickBot="1">
      <c r="A9" s="37"/>
      <c r="B9" s="38"/>
      <c r="C9" s="37"/>
      <c r="D9" s="38"/>
      <c r="E9" s="38"/>
      <c r="F9" s="39"/>
      <c r="G9" s="40"/>
      <c r="H9" s="37"/>
      <c r="I9" s="37"/>
      <c r="J9" s="37"/>
      <c r="K9" s="40"/>
      <c r="L9" s="39"/>
    </row>
    <row r="10" spans="1:12" ht="20.25" thickBot="1">
      <c r="A10" s="173" t="str">
        <f>DAM!A11</f>
        <v>DAMAS CATEGORIA UNICA</v>
      </c>
      <c r="B10" s="174"/>
      <c r="C10" s="174"/>
      <c r="D10" s="174"/>
      <c r="E10" s="174"/>
      <c r="F10" s="174"/>
      <c r="G10" s="174"/>
      <c r="H10" s="174"/>
      <c r="I10" s="174"/>
      <c r="J10" s="174"/>
      <c r="K10" s="174"/>
      <c r="L10" s="175"/>
    </row>
    <row r="11" spans="1:12" ht="20.25" thickBot="1">
      <c r="A11" s="15"/>
      <c r="B11" s="16" t="s">
        <v>14</v>
      </c>
      <c r="C11" s="17" t="s">
        <v>1</v>
      </c>
      <c r="D11" s="18" t="s">
        <v>2</v>
      </c>
      <c r="E11" s="16" t="s">
        <v>3</v>
      </c>
      <c r="F11" s="16" t="s">
        <v>4</v>
      </c>
      <c r="G11" s="19" t="s">
        <v>5</v>
      </c>
      <c r="H11" s="18" t="s">
        <v>2</v>
      </c>
      <c r="I11" s="16" t="s">
        <v>3</v>
      </c>
      <c r="J11" s="16" t="s">
        <v>4</v>
      </c>
      <c r="K11" s="19" t="s">
        <v>5</v>
      </c>
      <c r="L11" s="14" t="s">
        <v>12</v>
      </c>
    </row>
    <row r="12" spans="1:12" ht="19.5">
      <c r="A12" s="20" t="s">
        <v>15</v>
      </c>
      <c r="B12" s="21" t="str">
        <f>DAM!A15</f>
        <v>BOZZO LETICIA</v>
      </c>
      <c r="C12" s="22">
        <f>DAM!C15</f>
        <v>2</v>
      </c>
      <c r="D12" s="23">
        <f>DAM!D15</f>
        <v>39</v>
      </c>
      <c r="E12" s="21">
        <f>DAM!E15</f>
        <v>41</v>
      </c>
      <c r="F12" s="24">
        <f>DAM!F15</f>
        <v>80</v>
      </c>
      <c r="G12" s="25">
        <f>DAM!G15</f>
        <v>78</v>
      </c>
      <c r="H12" s="20">
        <f>DAM!H15</f>
        <v>37</v>
      </c>
      <c r="I12" s="26">
        <f>DAM!I15</f>
        <v>34</v>
      </c>
      <c r="J12" s="26">
        <f>DAM!J15</f>
        <v>71</v>
      </c>
      <c r="K12" s="25">
        <f>DAM!K15</f>
        <v>69</v>
      </c>
      <c r="L12" s="27">
        <f>DAM!L15</f>
        <v>147</v>
      </c>
    </row>
    <row r="13" spans="1:12" ht="20.25" thickBot="1">
      <c r="A13" s="28" t="s">
        <v>16</v>
      </c>
      <c r="B13" s="29" t="str">
        <f>DAM!A16</f>
        <v xml:space="preserve">ALVAREZ ELENA                 </v>
      </c>
      <c r="C13" s="30">
        <f>DAM!C16</f>
        <v>6</v>
      </c>
      <c r="D13" s="31">
        <f>DAM!D16</f>
        <v>40</v>
      </c>
      <c r="E13" s="29">
        <f>DAM!E16</f>
        <v>38</v>
      </c>
      <c r="F13" s="32">
        <f>DAM!F16</f>
        <v>78</v>
      </c>
      <c r="G13" s="33">
        <f>DAM!G16</f>
        <v>72</v>
      </c>
      <c r="H13" s="34">
        <f>DAM!H16</f>
        <v>43</v>
      </c>
      <c r="I13" s="35">
        <f>DAM!I16</f>
        <v>41</v>
      </c>
      <c r="J13" s="35">
        <f>DAM!J16</f>
        <v>84</v>
      </c>
      <c r="K13" s="33">
        <f>DAM!K16</f>
        <v>78</v>
      </c>
      <c r="L13" s="36">
        <f>DAM!L16</f>
        <v>150</v>
      </c>
    </row>
    <row r="14" spans="1:12" ht="20.25" hidden="1" thickBot="1">
      <c r="A14" s="37"/>
      <c r="B14" s="38"/>
      <c r="C14" s="37"/>
      <c r="D14" s="38"/>
      <c r="E14" s="38"/>
      <c r="F14" s="39"/>
      <c r="G14" s="40"/>
      <c r="H14" s="37"/>
      <c r="I14" s="37"/>
      <c r="J14" s="37"/>
      <c r="K14" s="40"/>
      <c r="L14" s="39"/>
    </row>
    <row r="15" spans="1:12" ht="20.25" hidden="1" thickBot="1">
      <c r="A15" s="173" t="e">
        <f>DAM!#REF!</f>
        <v>#REF!</v>
      </c>
      <c r="B15" s="174"/>
      <c r="C15" s="174"/>
      <c r="D15" s="174"/>
      <c r="E15" s="174"/>
      <c r="F15" s="174"/>
      <c r="G15" s="174"/>
      <c r="H15" s="174"/>
      <c r="I15" s="174"/>
      <c r="J15" s="174"/>
      <c r="K15" s="174"/>
      <c r="L15" s="175"/>
    </row>
    <row r="16" spans="1:12" ht="20.25" hidden="1" thickBot="1">
      <c r="A16" s="15"/>
      <c r="B16" s="16" t="s">
        <v>14</v>
      </c>
      <c r="C16" s="17" t="s">
        <v>1</v>
      </c>
      <c r="D16" s="18" t="s">
        <v>2</v>
      </c>
      <c r="E16" s="16" t="s">
        <v>3</v>
      </c>
      <c r="F16" s="16" t="s">
        <v>4</v>
      </c>
      <c r="G16" s="19" t="s">
        <v>5</v>
      </c>
      <c r="H16" s="18" t="s">
        <v>2</v>
      </c>
      <c r="I16" s="16" t="s">
        <v>3</v>
      </c>
      <c r="J16" s="16" t="s">
        <v>4</v>
      </c>
      <c r="K16" s="19" t="s">
        <v>5</v>
      </c>
      <c r="L16" s="14" t="s">
        <v>12</v>
      </c>
    </row>
    <row r="17" spans="1:12" ht="19.5" hidden="1">
      <c r="A17" s="20" t="s">
        <v>15</v>
      </c>
      <c r="B17" s="21" t="e">
        <f>DAM!#REF!</f>
        <v>#REF!</v>
      </c>
      <c r="C17" s="22" t="e">
        <f>DAM!#REF!</f>
        <v>#REF!</v>
      </c>
      <c r="D17" s="23" t="e">
        <f>DAM!#REF!</f>
        <v>#REF!</v>
      </c>
      <c r="E17" s="21" t="e">
        <f>DAM!#REF!</f>
        <v>#REF!</v>
      </c>
      <c r="F17" s="24" t="e">
        <f>DAM!#REF!</f>
        <v>#REF!</v>
      </c>
      <c r="G17" s="25" t="e">
        <f>DAM!#REF!</f>
        <v>#REF!</v>
      </c>
      <c r="H17" s="20" t="e">
        <f>DAM!#REF!</f>
        <v>#REF!</v>
      </c>
      <c r="I17" s="26" t="e">
        <f>DAM!#REF!</f>
        <v>#REF!</v>
      </c>
      <c r="J17" s="26" t="e">
        <f>DAM!#REF!</f>
        <v>#REF!</v>
      </c>
      <c r="K17" s="25" t="e">
        <f>DAM!#REF!</f>
        <v>#REF!</v>
      </c>
      <c r="L17" s="27" t="e">
        <f>DAM!#REF!</f>
        <v>#REF!</v>
      </c>
    </row>
    <row r="18" spans="1:12" ht="20.25" hidden="1" thickBot="1">
      <c r="A18" s="28" t="s">
        <v>16</v>
      </c>
      <c r="B18" s="29" t="e">
        <f>DAM!#REF!</f>
        <v>#REF!</v>
      </c>
      <c r="C18" s="30" t="e">
        <f>DAM!#REF!</f>
        <v>#REF!</v>
      </c>
      <c r="D18" s="31" t="e">
        <f>DAM!#REF!</f>
        <v>#REF!</v>
      </c>
      <c r="E18" s="29" t="e">
        <f>DAM!#REF!</f>
        <v>#REF!</v>
      </c>
      <c r="F18" s="32" t="e">
        <f>DAM!#REF!</f>
        <v>#REF!</v>
      </c>
      <c r="G18" s="33" t="e">
        <f>DAM!#REF!</f>
        <v>#REF!</v>
      </c>
      <c r="H18" s="34" t="e">
        <f>DAM!#REF!</f>
        <v>#REF!</v>
      </c>
      <c r="I18" s="35" t="e">
        <f>DAM!#REF!</f>
        <v>#REF!</v>
      </c>
      <c r="J18" s="35" t="e">
        <f>DAM!#REF!</f>
        <v>#REF!</v>
      </c>
      <c r="K18" s="33" t="e">
        <f>DAM!#REF!</f>
        <v>#REF!</v>
      </c>
      <c r="L18" s="36" t="e">
        <f>DAM!#REF!</f>
        <v>#REF!</v>
      </c>
    </row>
    <row r="19" spans="1:12" ht="20.25" thickBot="1">
      <c r="A19" s="37"/>
      <c r="B19" s="38"/>
      <c r="C19" s="37"/>
      <c r="D19" s="38"/>
      <c r="E19" s="38"/>
      <c r="F19" s="39"/>
      <c r="G19" s="40"/>
      <c r="H19" s="37"/>
      <c r="I19" s="37"/>
      <c r="J19" s="37"/>
      <c r="K19" s="40"/>
      <c r="L19" s="39"/>
    </row>
    <row r="20" spans="1:12" ht="20.25" thickBot="1">
      <c r="A20" s="173" t="str">
        <f>'CAB 0-9'!A11:L11</f>
        <v>CABALLEROS CATEGORIA HASTA 9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4"/>
      <c r="L20" s="175"/>
    </row>
    <row r="21" spans="1:12" ht="20.25" thickBot="1">
      <c r="A21" s="15"/>
      <c r="B21" s="16" t="s">
        <v>0</v>
      </c>
      <c r="C21" s="17" t="s">
        <v>1</v>
      </c>
      <c r="D21" s="18" t="s">
        <v>2</v>
      </c>
      <c r="E21" s="16" t="s">
        <v>3</v>
      </c>
      <c r="F21" s="16" t="s">
        <v>4</v>
      </c>
      <c r="G21" s="19" t="s">
        <v>5</v>
      </c>
      <c r="H21" s="18" t="s">
        <v>2</v>
      </c>
      <c r="I21" s="16" t="s">
        <v>3</v>
      </c>
      <c r="J21" s="16" t="s">
        <v>4</v>
      </c>
      <c r="K21" s="19" t="s">
        <v>5</v>
      </c>
      <c r="L21" s="14" t="s">
        <v>12</v>
      </c>
    </row>
    <row r="22" spans="1:12" ht="19.5">
      <c r="A22" s="20" t="s">
        <v>15</v>
      </c>
      <c r="B22" s="21" t="str">
        <f>'CAB 0-9'!A13</f>
        <v xml:space="preserve">RECAREY FRANCO NAHUEL         </v>
      </c>
      <c r="C22" s="22">
        <f>'CAB 0-9'!C13</f>
        <v>3</v>
      </c>
      <c r="D22" s="23">
        <f>'CAB 0-9'!D13</f>
        <v>36</v>
      </c>
      <c r="E22" s="21">
        <f>'CAB 0-9'!E13</f>
        <v>39</v>
      </c>
      <c r="F22" s="24">
        <f>'CAB 0-9'!F13</f>
        <v>75</v>
      </c>
      <c r="G22" s="25">
        <f>'CAB 0-9'!G13</f>
        <v>72</v>
      </c>
      <c r="H22" s="20">
        <f>'CAB 0-9'!H13</f>
        <v>35</v>
      </c>
      <c r="I22" s="26">
        <f>'CAB 0-9'!I13</f>
        <v>35</v>
      </c>
      <c r="J22" s="26">
        <f>'CAB 0-9'!J13</f>
        <v>70</v>
      </c>
      <c r="K22" s="25">
        <f>'CAB 0-9'!K13</f>
        <v>67</v>
      </c>
      <c r="L22" s="27">
        <f>'CAB 0-9'!L13</f>
        <v>139</v>
      </c>
    </row>
    <row r="23" spans="1:12" ht="20.25" thickBot="1">
      <c r="A23" s="28" t="s">
        <v>16</v>
      </c>
      <c r="B23" s="29" t="str">
        <f>'CAB 0-9'!A14</f>
        <v xml:space="preserve">DOMINGUEZ CARLOS              </v>
      </c>
      <c r="C23" s="30">
        <f>'CAB 0-9'!C14</f>
        <v>8</v>
      </c>
      <c r="D23" s="31">
        <f>'CAB 0-9'!D14</f>
        <v>39</v>
      </c>
      <c r="E23" s="29">
        <f>'CAB 0-9'!E14</f>
        <v>40</v>
      </c>
      <c r="F23" s="32">
        <f>'CAB 0-9'!F14</f>
        <v>79</v>
      </c>
      <c r="G23" s="33">
        <f>'CAB 0-9'!G14</f>
        <v>71</v>
      </c>
      <c r="H23" s="34">
        <f>'CAB 0-9'!H14</f>
        <v>39</v>
      </c>
      <c r="I23" s="35">
        <f>'CAB 0-9'!I14</f>
        <v>37</v>
      </c>
      <c r="J23" s="35">
        <f>'CAB 0-9'!J14</f>
        <v>76</v>
      </c>
      <c r="K23" s="33">
        <f>'CAB 0-9'!K14</f>
        <v>68</v>
      </c>
      <c r="L23" s="36">
        <f>'CAB 0-9'!L14</f>
        <v>139</v>
      </c>
    </row>
    <row r="24" spans="1:12" ht="19.5" thickBot="1">
      <c r="A24" s="1"/>
    </row>
    <row r="25" spans="1:12" ht="20.25" thickBot="1">
      <c r="A25" s="173" t="str">
        <f>'CAB 10-16'!A11:L11</f>
        <v>CABALLEROS CATEGORIA 10-16</v>
      </c>
      <c r="B25" s="174"/>
      <c r="C25" s="174"/>
      <c r="D25" s="174"/>
      <c r="E25" s="174"/>
      <c r="F25" s="174"/>
      <c r="G25" s="174"/>
      <c r="H25" s="174"/>
      <c r="I25" s="174"/>
      <c r="J25" s="174"/>
      <c r="K25" s="174"/>
      <c r="L25" s="175"/>
    </row>
    <row r="26" spans="1:12" ht="20.25" thickBot="1">
      <c r="A26" s="15"/>
      <c r="B26" s="16" t="s">
        <v>0</v>
      </c>
      <c r="C26" s="16" t="s">
        <v>1</v>
      </c>
      <c r="D26" s="16" t="s">
        <v>2</v>
      </c>
      <c r="E26" s="16" t="s">
        <v>3</v>
      </c>
      <c r="F26" s="16" t="s">
        <v>4</v>
      </c>
      <c r="G26" s="16" t="s">
        <v>5</v>
      </c>
      <c r="H26" s="16" t="s">
        <v>2</v>
      </c>
      <c r="I26" s="16" t="s">
        <v>3</v>
      </c>
      <c r="J26" s="16" t="s">
        <v>4</v>
      </c>
      <c r="K26" s="16" t="s">
        <v>5</v>
      </c>
      <c r="L26" s="19" t="s">
        <v>12</v>
      </c>
    </row>
    <row r="27" spans="1:12" ht="19.5">
      <c r="A27" s="20" t="s">
        <v>15</v>
      </c>
      <c r="B27" s="21" t="str">
        <f>'CAB 10-16'!A13</f>
        <v>NAZABAL JUAN IGNACIO</v>
      </c>
      <c r="C27" s="22">
        <f>'CAB 10-16'!C13</f>
        <v>10</v>
      </c>
      <c r="D27" s="23">
        <f>'CAB 10-16'!D13</f>
        <v>38</v>
      </c>
      <c r="E27" s="21">
        <f>'CAB 10-16'!E13</f>
        <v>36</v>
      </c>
      <c r="F27" s="24">
        <f>'CAB 10-16'!F13</f>
        <v>74</v>
      </c>
      <c r="G27" s="25">
        <f>'CAB 10-16'!G13</f>
        <v>64</v>
      </c>
      <c r="H27" s="20">
        <f>'CAB 10-16'!H13</f>
        <v>40</v>
      </c>
      <c r="I27" s="26">
        <f>'CAB 10-16'!I13</f>
        <v>35</v>
      </c>
      <c r="J27" s="26">
        <f>'CAB 10-16'!J13</f>
        <v>75</v>
      </c>
      <c r="K27" s="25">
        <f>'CAB 10-16'!K13</f>
        <v>65</v>
      </c>
      <c r="L27" s="27">
        <f>'CAB 10-16'!L13</f>
        <v>129</v>
      </c>
    </row>
    <row r="28" spans="1:12" ht="20.25" thickBot="1">
      <c r="A28" s="28" t="s">
        <v>16</v>
      </c>
      <c r="B28" s="29" t="str">
        <f>'CAB 10-16'!A15</f>
        <v xml:space="preserve">CASCO GUSTAVO ARIEL           </v>
      </c>
      <c r="C28" s="30">
        <f>'CAB 10-16'!C15</f>
        <v>14</v>
      </c>
      <c r="D28" s="31">
        <f>'CAB 10-16'!D15</f>
        <v>42</v>
      </c>
      <c r="E28" s="29">
        <f>'CAB 10-16'!E15</f>
        <v>42</v>
      </c>
      <c r="F28" s="32">
        <f>'CAB 10-16'!F15</f>
        <v>84</v>
      </c>
      <c r="G28" s="33">
        <f>'CAB 10-16'!G15</f>
        <v>70</v>
      </c>
      <c r="H28" s="34">
        <f>'CAB 10-16'!H15</f>
        <v>42</v>
      </c>
      <c r="I28" s="35">
        <f>'CAB 10-16'!I15</f>
        <v>40</v>
      </c>
      <c r="J28" s="35">
        <f>'CAB 10-16'!J15</f>
        <v>82</v>
      </c>
      <c r="K28" s="33">
        <f>'CAB 10-16'!K15</f>
        <v>68</v>
      </c>
      <c r="L28" s="36">
        <f>'CAB 10-16'!L15</f>
        <v>138</v>
      </c>
    </row>
    <row r="29" spans="1:12" ht="19.5" thickBot="1">
      <c r="A29" s="37"/>
    </row>
    <row r="30" spans="1:12" ht="20.25" thickBot="1">
      <c r="A30" s="173" t="str">
        <f>'CAB 17-24'!A11:L11</f>
        <v>CABALLEROS CATEGORIA 17-24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5"/>
    </row>
    <row r="31" spans="1:12" ht="20.25" thickBot="1">
      <c r="A31" s="15"/>
      <c r="B31" s="16" t="s">
        <v>0</v>
      </c>
      <c r="C31" s="16" t="s">
        <v>1</v>
      </c>
      <c r="D31" s="16" t="s">
        <v>2</v>
      </c>
      <c r="E31" s="16" t="s">
        <v>3</v>
      </c>
      <c r="F31" s="16" t="s">
        <v>4</v>
      </c>
      <c r="G31" s="16" t="s">
        <v>5</v>
      </c>
      <c r="H31" s="16" t="s">
        <v>2</v>
      </c>
      <c r="I31" s="16" t="s">
        <v>3</v>
      </c>
      <c r="J31" s="16" t="s">
        <v>4</v>
      </c>
      <c r="K31" s="16" t="s">
        <v>5</v>
      </c>
      <c r="L31" s="19" t="s">
        <v>12</v>
      </c>
    </row>
    <row r="32" spans="1:12" ht="19.5">
      <c r="A32" s="20" t="s">
        <v>15</v>
      </c>
      <c r="B32" s="21" t="str">
        <f>'CAB 17-24'!A13</f>
        <v>FUHR JORGE ALBERTO</v>
      </c>
      <c r="C32" s="22">
        <f>'CAB 17-24'!C13</f>
        <v>17</v>
      </c>
      <c r="D32" s="23">
        <f>'CAB 17-24'!D13</f>
        <v>44</v>
      </c>
      <c r="E32" s="21">
        <f>'CAB 17-24'!E13</f>
        <v>47</v>
      </c>
      <c r="F32" s="24">
        <f>'CAB 17-24'!F13</f>
        <v>91</v>
      </c>
      <c r="G32" s="25">
        <f>'CAB 17-24'!G13</f>
        <v>74</v>
      </c>
      <c r="H32" s="20">
        <f>'CAB 17-24'!H13</f>
        <v>43</v>
      </c>
      <c r="I32" s="26">
        <f>'CAB 17-24'!I13</f>
        <v>42</v>
      </c>
      <c r="J32" s="26">
        <f>'CAB 17-24'!J13</f>
        <v>85</v>
      </c>
      <c r="K32" s="25">
        <f>'CAB 17-24'!K13</f>
        <v>68</v>
      </c>
      <c r="L32" s="27">
        <f>'CAB 17-24'!L13</f>
        <v>142</v>
      </c>
    </row>
    <row r="33" spans="1:12" ht="20.25" thickBot="1">
      <c r="A33" s="28" t="s">
        <v>16</v>
      </c>
      <c r="B33" s="29" t="str">
        <f>'CAB 17-24'!A14</f>
        <v xml:space="preserve">BEPMALE LEONARDO              </v>
      </c>
      <c r="C33" s="30">
        <f>'CAB 17-24'!C14</f>
        <v>17</v>
      </c>
      <c r="D33" s="31">
        <f>'CAB 17-24'!D14</f>
        <v>44</v>
      </c>
      <c r="E33" s="29">
        <f>'CAB 17-24'!E14</f>
        <v>44</v>
      </c>
      <c r="F33" s="32">
        <f>'CAB 17-24'!F14</f>
        <v>88</v>
      </c>
      <c r="G33" s="33">
        <f>'CAB 17-24'!G14</f>
        <v>71</v>
      </c>
      <c r="H33" s="34">
        <f>'CAB 17-24'!H14</f>
        <v>44</v>
      </c>
      <c r="I33" s="35">
        <f>'CAB 17-24'!I14</f>
        <v>44</v>
      </c>
      <c r="J33" s="35">
        <f>'CAB 17-24'!J14</f>
        <v>88</v>
      </c>
      <c r="K33" s="33">
        <f>'CAB 17-24'!K14</f>
        <v>71</v>
      </c>
      <c r="L33" s="36">
        <f>'CAB 17-24'!L14</f>
        <v>142</v>
      </c>
    </row>
    <row r="34" spans="1:12" ht="19.5" thickBot="1">
      <c r="A34" s="1"/>
      <c r="C34" s="1"/>
    </row>
    <row r="35" spans="1:12" ht="20.25" thickBot="1">
      <c r="A35" s="173" t="str">
        <f>'CAB 25-36'!A11:L11</f>
        <v>CABALLEROS CATEGORIA 25-36</v>
      </c>
      <c r="B35" s="174"/>
      <c r="C35" s="174"/>
      <c r="D35" s="174"/>
      <c r="E35" s="174"/>
      <c r="F35" s="174"/>
      <c r="G35" s="174"/>
      <c r="H35" s="174"/>
      <c r="I35" s="174"/>
      <c r="J35" s="174"/>
      <c r="K35" s="174"/>
      <c r="L35" s="175"/>
    </row>
    <row r="36" spans="1:12" ht="20.25" thickBot="1">
      <c r="A36" s="15"/>
      <c r="B36" s="16" t="s">
        <v>0</v>
      </c>
      <c r="C36" s="16" t="s">
        <v>1</v>
      </c>
      <c r="D36" s="16" t="s">
        <v>2</v>
      </c>
      <c r="E36" s="16" t="s">
        <v>3</v>
      </c>
      <c r="F36" s="16" t="s">
        <v>4</v>
      </c>
      <c r="G36" s="16" t="s">
        <v>5</v>
      </c>
      <c r="H36" s="16" t="s">
        <v>2</v>
      </c>
      <c r="I36" s="16" t="s">
        <v>3</v>
      </c>
      <c r="J36" s="16" t="s">
        <v>4</v>
      </c>
      <c r="K36" s="16" t="s">
        <v>5</v>
      </c>
      <c r="L36" s="19" t="s">
        <v>12</v>
      </c>
    </row>
    <row r="37" spans="1:12" ht="19.5">
      <c r="A37" s="20" t="s">
        <v>15</v>
      </c>
      <c r="B37" s="21" t="str">
        <f>'CAB 25-36'!A13</f>
        <v xml:space="preserve">RAMOS LUIS ESTEBAN            </v>
      </c>
      <c r="C37" s="22">
        <f>'CAB 25-36'!C13</f>
        <v>25</v>
      </c>
      <c r="D37" s="23">
        <f>'CAB 25-36'!D13</f>
        <v>48</v>
      </c>
      <c r="E37" s="21">
        <f>'CAB 25-36'!E13</f>
        <v>50</v>
      </c>
      <c r="F37" s="24">
        <f>'CAB 25-36'!F13</f>
        <v>98</v>
      </c>
      <c r="G37" s="25">
        <f>'CAB 25-36'!G13</f>
        <v>73</v>
      </c>
      <c r="H37" s="20">
        <f>'CAB 25-36'!H13</f>
        <v>46</v>
      </c>
      <c r="I37" s="26">
        <f>'CAB 25-36'!I13</f>
        <v>55</v>
      </c>
      <c r="J37" s="26">
        <f>'CAB 25-36'!J13</f>
        <v>101</v>
      </c>
      <c r="K37" s="25">
        <f>'CAB 25-36'!K13</f>
        <v>76</v>
      </c>
      <c r="L37" s="27">
        <f>'CAB 25-36'!L13</f>
        <v>149</v>
      </c>
    </row>
    <row r="38" spans="1:12" ht="20.25" thickBot="1">
      <c r="A38" s="28" t="s">
        <v>16</v>
      </c>
      <c r="B38" s="29" t="str">
        <f>'CAB 25-36'!A14</f>
        <v>KEIMEL JOSE ARMANDO</v>
      </c>
      <c r="C38" s="30">
        <f>'CAB 25-36'!C14</f>
        <v>25</v>
      </c>
      <c r="D38" s="31">
        <f>'CAB 25-36'!D14</f>
        <v>56</v>
      </c>
      <c r="E38" s="29">
        <f>'CAB 25-36'!E14</f>
        <v>44</v>
      </c>
      <c r="F38" s="32">
        <f>'CAB 25-36'!F14</f>
        <v>100</v>
      </c>
      <c r="G38" s="33">
        <f>'CAB 25-36'!G14</f>
        <v>75</v>
      </c>
      <c r="H38" s="34">
        <f>'CAB 25-36'!H14</f>
        <v>54</v>
      </c>
      <c r="I38" s="35">
        <f>'CAB 25-36'!I14</f>
        <v>48</v>
      </c>
      <c r="J38" s="35">
        <f>'CAB 25-36'!J14</f>
        <v>102</v>
      </c>
      <c r="K38" s="33">
        <f>'CAB 25-36'!K14</f>
        <v>77</v>
      </c>
      <c r="L38" s="36">
        <f>'CAB 25-36'!L14</f>
        <v>152</v>
      </c>
    </row>
    <row r="39" spans="1:12">
      <c r="A39" s="1"/>
      <c r="C39" s="1"/>
    </row>
    <row r="40" spans="1:12" ht="19.5" thickBot="1">
      <c r="A40" s="1"/>
      <c r="C40" s="1"/>
    </row>
    <row r="41" spans="1:12" ht="20.25" thickBot="1">
      <c r="A41" s="173" t="s">
        <v>51</v>
      </c>
      <c r="B41" s="174"/>
      <c r="C41" s="174"/>
      <c r="D41" s="174"/>
      <c r="E41" s="174"/>
      <c r="F41" s="174"/>
      <c r="G41" s="174"/>
      <c r="H41" s="174"/>
      <c r="I41" s="174"/>
      <c r="J41" s="174"/>
      <c r="K41" s="174"/>
      <c r="L41" s="175"/>
    </row>
    <row r="42" spans="1:12" ht="20.25" thickBot="1">
      <c r="A42" s="28" t="s">
        <v>15</v>
      </c>
      <c r="B42" s="176" t="s">
        <v>347</v>
      </c>
      <c r="C42" s="177"/>
      <c r="D42" s="177"/>
      <c r="E42" s="177"/>
      <c r="F42" s="177"/>
      <c r="G42" s="177"/>
      <c r="H42" s="177"/>
      <c r="I42" s="177"/>
      <c r="J42" s="177"/>
      <c r="K42" s="177"/>
      <c r="L42" s="178"/>
    </row>
    <row r="43" spans="1:12" ht="19.5" thickBot="1">
      <c r="A43" s="1"/>
      <c r="C43" s="1"/>
    </row>
    <row r="44" spans="1:12" ht="20.25" thickBot="1">
      <c r="A44" s="173" t="s">
        <v>52</v>
      </c>
      <c r="B44" s="174"/>
      <c r="C44" s="174"/>
      <c r="D44" s="174"/>
      <c r="E44" s="174"/>
      <c r="F44" s="174"/>
      <c r="G44" s="174"/>
      <c r="H44" s="174"/>
      <c r="I44" s="174"/>
      <c r="J44" s="174"/>
      <c r="K44" s="174"/>
      <c r="L44" s="175"/>
    </row>
    <row r="45" spans="1:12" ht="20.25" thickBot="1">
      <c r="A45" s="28" t="s">
        <v>15</v>
      </c>
      <c r="B45" s="176" t="s">
        <v>348</v>
      </c>
      <c r="C45" s="177"/>
      <c r="D45" s="177"/>
      <c r="E45" s="177"/>
      <c r="F45" s="177"/>
      <c r="G45" s="177"/>
      <c r="H45" s="177"/>
      <c r="I45" s="177"/>
      <c r="J45" s="177"/>
      <c r="K45" s="177"/>
      <c r="L45" s="178"/>
    </row>
    <row r="46" spans="1:12">
      <c r="A46" s="1"/>
      <c r="C46" s="1"/>
    </row>
    <row r="47" spans="1:12" ht="19.5" thickBot="1">
      <c r="A47" s="1"/>
      <c r="C47" s="1"/>
    </row>
    <row r="48" spans="1:12" ht="20.25" thickBot="1">
      <c r="A48" s="173" t="s">
        <v>17</v>
      </c>
      <c r="B48" s="174"/>
      <c r="C48" s="174"/>
      <c r="D48" s="174"/>
      <c r="E48" s="174"/>
      <c r="F48" s="174"/>
      <c r="G48" s="174"/>
      <c r="H48" s="174"/>
      <c r="I48" s="174"/>
      <c r="J48" s="174"/>
      <c r="K48" s="174"/>
      <c r="L48" s="175"/>
    </row>
    <row r="49" spans="1:12" ht="20.25" thickBot="1">
      <c r="A49" s="15"/>
      <c r="B49" s="16" t="s">
        <v>14</v>
      </c>
      <c r="C49" s="17" t="s">
        <v>1</v>
      </c>
      <c r="D49" s="18" t="s">
        <v>2</v>
      </c>
      <c r="E49" s="16" t="s">
        <v>3</v>
      </c>
      <c r="F49" s="16" t="s">
        <v>4</v>
      </c>
      <c r="G49" s="41" t="s">
        <v>13</v>
      </c>
      <c r="H49" s="18" t="s">
        <v>2</v>
      </c>
      <c r="I49" s="16" t="s">
        <v>3</v>
      </c>
      <c r="J49" s="16" t="s">
        <v>4</v>
      </c>
      <c r="K49" s="41" t="s">
        <v>13</v>
      </c>
      <c r="L49" s="14" t="s">
        <v>12</v>
      </c>
    </row>
    <row r="50" spans="1:12" ht="20.25" thickBot="1">
      <c r="A50" s="28" t="s">
        <v>16</v>
      </c>
      <c r="B50" s="29" t="s">
        <v>199</v>
      </c>
      <c r="C50" s="30">
        <v>2</v>
      </c>
      <c r="D50" s="31">
        <v>39</v>
      </c>
      <c r="E50" s="29">
        <v>43</v>
      </c>
      <c r="F50" s="32">
        <f>SUM(D50:E50)</f>
        <v>82</v>
      </c>
      <c r="G50" s="33" t="s">
        <v>13</v>
      </c>
      <c r="H50" s="34">
        <v>38</v>
      </c>
      <c r="I50" s="35">
        <v>31</v>
      </c>
      <c r="J50" s="35">
        <f>SUM(H50:I50)</f>
        <v>69</v>
      </c>
      <c r="K50" s="33" t="s">
        <v>13</v>
      </c>
      <c r="L50" s="36">
        <f>SUM(J50,F50)</f>
        <v>151</v>
      </c>
    </row>
    <row r="51" spans="1:12">
      <c r="A51" s="1"/>
      <c r="C51" s="1"/>
    </row>
    <row r="52" spans="1:12" ht="19.5" thickBot="1">
      <c r="A52" s="1"/>
      <c r="C52" s="1"/>
    </row>
    <row r="53" spans="1:12" ht="20.25" thickBot="1">
      <c r="A53" s="173" t="s">
        <v>18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5"/>
    </row>
    <row r="54" spans="1:12" ht="20.25" thickBot="1">
      <c r="A54" s="15"/>
      <c r="B54" s="16" t="s">
        <v>14</v>
      </c>
      <c r="C54" s="17" t="s">
        <v>1</v>
      </c>
      <c r="D54" s="18" t="s">
        <v>2</v>
      </c>
      <c r="E54" s="16" t="s">
        <v>3</v>
      </c>
      <c r="F54" s="16" t="s">
        <v>4</v>
      </c>
      <c r="G54" s="41" t="s">
        <v>13</v>
      </c>
      <c r="H54" s="18" t="s">
        <v>2</v>
      </c>
      <c r="I54" s="16" t="s">
        <v>3</v>
      </c>
      <c r="J54" s="16" t="s">
        <v>4</v>
      </c>
      <c r="K54" s="41" t="s">
        <v>13</v>
      </c>
      <c r="L54" s="14" t="s">
        <v>12</v>
      </c>
    </row>
    <row r="55" spans="1:12" ht="20.25" thickBot="1">
      <c r="A55" s="28" t="s">
        <v>15</v>
      </c>
      <c r="B55" s="29" t="s">
        <v>235</v>
      </c>
      <c r="C55" s="30">
        <v>5</v>
      </c>
      <c r="D55" s="31">
        <v>39</v>
      </c>
      <c r="E55" s="29">
        <v>35</v>
      </c>
      <c r="F55" s="32">
        <f>SUM(D55:E55)</f>
        <v>74</v>
      </c>
      <c r="G55" s="33" t="s">
        <v>13</v>
      </c>
      <c r="H55" s="34">
        <v>37</v>
      </c>
      <c r="I55" s="35">
        <v>39</v>
      </c>
      <c r="J55" s="35">
        <f>SUM(H55:I55)</f>
        <v>76</v>
      </c>
      <c r="K55" s="33" t="s">
        <v>13</v>
      </c>
      <c r="L55" s="36">
        <f>SUM(J55,F55)</f>
        <v>150</v>
      </c>
    </row>
    <row r="56" spans="1:12" ht="19.5" thickBot="1">
      <c r="A56" s="1"/>
      <c r="C56" s="1"/>
    </row>
    <row r="57" spans="1:12" ht="20.25" thickBot="1">
      <c r="A57" s="173" t="s">
        <v>38</v>
      </c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5"/>
    </row>
    <row r="58" spans="1:12" ht="20.25" thickBot="1">
      <c r="A58" s="15"/>
      <c r="B58" s="16" t="s">
        <v>0</v>
      </c>
      <c r="C58" s="17" t="s">
        <v>1</v>
      </c>
      <c r="D58" s="18" t="s">
        <v>2</v>
      </c>
      <c r="E58" s="16" t="s">
        <v>3</v>
      </c>
      <c r="F58" s="16" t="s">
        <v>4</v>
      </c>
      <c r="G58" s="41" t="s">
        <v>13</v>
      </c>
      <c r="H58" s="18" t="s">
        <v>2</v>
      </c>
      <c r="I58" s="16" t="s">
        <v>3</v>
      </c>
      <c r="J58" s="16" t="s">
        <v>4</v>
      </c>
      <c r="K58" s="41" t="s">
        <v>13</v>
      </c>
      <c r="L58" s="14" t="s">
        <v>12</v>
      </c>
    </row>
    <row r="59" spans="1:12" ht="20.25" thickBot="1">
      <c r="A59" s="28" t="s">
        <v>16</v>
      </c>
      <c r="B59" s="29" t="s">
        <v>41</v>
      </c>
      <c r="C59" s="30">
        <v>2</v>
      </c>
      <c r="D59" s="31">
        <v>35</v>
      </c>
      <c r="E59" s="29">
        <v>36</v>
      </c>
      <c r="F59" s="32">
        <f>SUM(D59:E59)</f>
        <v>71</v>
      </c>
      <c r="G59" s="33" t="s">
        <v>13</v>
      </c>
      <c r="H59" s="34">
        <v>35</v>
      </c>
      <c r="I59" s="35">
        <v>38</v>
      </c>
      <c r="J59" s="35">
        <f>SUM(H59:I59)</f>
        <v>73</v>
      </c>
      <c r="K59" s="33" t="s">
        <v>13</v>
      </c>
      <c r="L59" s="36">
        <f>SUM(J59,F59)</f>
        <v>144</v>
      </c>
    </row>
    <row r="60" spans="1:12">
      <c r="A60" s="1"/>
      <c r="C60" s="1"/>
    </row>
    <row r="61" spans="1:12" ht="19.5" thickBot="1">
      <c r="A61" s="1"/>
      <c r="C61" s="1"/>
    </row>
    <row r="62" spans="1:12" ht="20.25" thickBot="1">
      <c r="A62" s="173" t="s">
        <v>39</v>
      </c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5"/>
    </row>
    <row r="63" spans="1:12" ht="20.25" thickBot="1">
      <c r="A63" s="15"/>
      <c r="B63" s="16" t="s">
        <v>0</v>
      </c>
      <c r="C63" s="17" t="s">
        <v>1</v>
      </c>
      <c r="D63" s="18" t="s">
        <v>2</v>
      </c>
      <c r="E63" s="16" t="s">
        <v>3</v>
      </c>
      <c r="F63" s="16" t="s">
        <v>4</v>
      </c>
      <c r="G63" s="41" t="s">
        <v>13</v>
      </c>
      <c r="H63" s="18" t="s">
        <v>2</v>
      </c>
      <c r="I63" s="16" t="s">
        <v>3</v>
      </c>
      <c r="J63" s="16" t="s">
        <v>4</v>
      </c>
      <c r="K63" s="41" t="s">
        <v>13</v>
      </c>
      <c r="L63" s="14" t="s">
        <v>12</v>
      </c>
    </row>
    <row r="64" spans="1:12" ht="20.25" thickBot="1">
      <c r="A64" s="28" t="s">
        <v>15</v>
      </c>
      <c r="B64" s="29" t="s">
        <v>94</v>
      </c>
      <c r="C64" s="30">
        <v>2</v>
      </c>
      <c r="D64" s="31">
        <v>35</v>
      </c>
      <c r="E64" s="29">
        <v>36</v>
      </c>
      <c r="F64" s="32">
        <f>SUM(D64:E64)</f>
        <v>71</v>
      </c>
      <c r="G64" s="33" t="s">
        <v>13</v>
      </c>
      <c r="H64" s="34">
        <v>34</v>
      </c>
      <c r="I64" s="35">
        <v>38</v>
      </c>
      <c r="J64" s="35">
        <f>SUM(H64:I64)</f>
        <v>72</v>
      </c>
      <c r="K64" s="33" t="s">
        <v>13</v>
      </c>
      <c r="L64" s="36">
        <f>SUM(J64,F64)</f>
        <v>143</v>
      </c>
    </row>
  </sheetData>
  <mergeCells count="22">
    <mergeCell ref="A1:L1"/>
    <mergeCell ref="A2:L2"/>
    <mergeCell ref="A3:L3"/>
    <mergeCell ref="A10:L10"/>
    <mergeCell ref="A5:L5"/>
    <mergeCell ref="A4:L4"/>
    <mergeCell ref="A6:L6"/>
    <mergeCell ref="A7:L7"/>
    <mergeCell ref="A62:L62"/>
    <mergeCell ref="A8:L8"/>
    <mergeCell ref="A53:L53"/>
    <mergeCell ref="B42:L42"/>
    <mergeCell ref="B45:L45"/>
    <mergeCell ref="A48:L48"/>
    <mergeCell ref="A35:L35"/>
    <mergeCell ref="A41:L41"/>
    <mergeCell ref="A44:L44"/>
    <mergeCell ref="A20:L20"/>
    <mergeCell ref="A25:L25"/>
    <mergeCell ref="A15:L15"/>
    <mergeCell ref="A57:L57"/>
    <mergeCell ref="A30:L30"/>
  </mergeCells>
  <phoneticPr fontId="13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CAB 0-9</vt:lpstr>
      <vt:lpstr>CAB 10-16</vt:lpstr>
      <vt:lpstr>CAB 17-24</vt:lpstr>
      <vt:lpstr>CAB 25-36</vt:lpstr>
      <vt:lpstr>DAM</vt:lpstr>
      <vt:lpstr>SIN VENTAJA</vt:lpstr>
      <vt:lpstr>HORARIOS SABADO</vt:lpstr>
      <vt:lpstr>HORARIOS DOMINGO</vt:lpstr>
      <vt:lpstr>ENTREGA PREMIOS</vt:lpstr>
      <vt:lpstr>EDADES NETO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pc</cp:lastModifiedBy>
  <cp:lastPrinted>2017-04-02T20:52:41Z</cp:lastPrinted>
  <dcterms:created xsi:type="dcterms:W3CDTF">2000-04-30T13:23:02Z</dcterms:created>
  <dcterms:modified xsi:type="dcterms:W3CDTF">2017-04-02T20:53:02Z</dcterms:modified>
</cp:coreProperties>
</file>